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40" windowHeight="8325" activeTab="1"/>
  </bookViews>
  <sheets>
    <sheet name="Grafico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<sst xmlns="http://schemas.openxmlformats.org/spreadsheetml/2006/main" count="22" uniqueCount="19">
  <si>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Spessore strato argilloso</t>
  </si>
  <si>
    <t>m</t>
  </si>
  <si>
    <r>
      <t>Coefficiente di consolidazione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)</t>
    </r>
  </si>
  <si>
    <t>m²/giorno</t>
  </si>
  <si>
    <t>Tempo da analizzare</t>
  </si>
  <si>
    <t>giorni</t>
  </si>
  <si>
    <t>Intervallo di discretizzazione della profondità</t>
  </si>
  <si>
    <t>Intervallo di tempo</t>
  </si>
  <si>
    <t>Pressione neutra sotto l'asse del rilevato</t>
  </si>
  <si>
    <t>Verifica convergenza metodo</t>
  </si>
  <si>
    <t>&lt; 0.5</t>
  </si>
  <si>
    <t>n. punti profondità</t>
  </si>
  <si>
    <t>n. punti tempo</t>
  </si>
  <si>
    <t>prof.</t>
  </si>
  <si>
    <t>Uo</t>
  </si>
  <si>
    <t>t</t>
  </si>
  <si>
    <t>kPa/m²</t>
  </si>
  <si>
    <t xml:space="preserve">giorni: </t>
  </si>
  <si>
    <t xml:space="preserve">cons.: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</si>
</sst>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Foglio1!$D$15:$BL$15</c:f>
              <c:numCache>
                <c:ptCount val="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</c:numCache>
            </c:numRef>
          </c:xVal>
          <c:yVal>
            <c:numRef>
              <c:f>Foglio1!$D$27:$BL$27</c:f>
              <c:numCache>
                <c:ptCount val="61"/>
                <c:pt idx="0">
                  <c:v>0</c:v>
                </c:pt>
                <c:pt idx="1">
                  <c:v>0.1326832264752179</c:v>
                </c:pt>
                <c:pt idx="2">
                  <c:v>0.20374951789287687</c:v>
                </c:pt>
                <c:pt idx="3">
                  <c:v>0.270427610495633</c:v>
                </c:pt>
                <c:pt idx="4">
                  <c:v>0.3235049235231128</c:v>
                </c:pt>
                <c:pt idx="5">
                  <c:v>0.373720912661915</c:v>
                </c:pt>
                <c:pt idx="6">
                  <c:v>0.4177994602371311</c:v>
                </c:pt>
                <c:pt idx="7">
                  <c:v>0.45978899256019035</c:v>
                </c:pt>
                <c:pt idx="8">
                  <c:v>0.4976292088209877</c:v>
                </c:pt>
                <c:pt idx="9">
                  <c:v>0.5335478667360225</c:v>
                </c:pt>
                <c:pt idx="10">
                  <c:v>0.5662639019229463</c:v>
                </c:pt>
                <c:pt idx="11">
                  <c:v>0.5971575346117008</c:v>
                </c:pt>
                <c:pt idx="12">
                  <c:v>0.625468017329349</c:v>
                </c:pt>
                <c:pt idx="13">
                  <c:v>0.6520852844810267</c:v>
                </c:pt>
                <c:pt idx="14">
                  <c:v>0.6765757500774991</c:v>
                </c:pt>
                <c:pt idx="15">
                  <c:v>0.6995264987127712</c:v>
                </c:pt>
                <c:pt idx="16">
                  <c:v>0.7207033344709535</c:v>
                </c:pt>
                <c:pt idx="17">
                  <c:v>0.7405018561645496</c:v>
                </c:pt>
                <c:pt idx="18">
                  <c:v>0.7588070175085746</c:v>
                </c:pt>
                <c:pt idx="19">
                  <c:v>0.7758916462008978</c:v>
                </c:pt>
                <c:pt idx="20">
                  <c:v>0.7917104506997811</c:v>
                </c:pt>
                <c:pt idx="21">
                  <c:v>0.8064564699224455</c:v>
                </c:pt>
                <c:pt idx="22">
                  <c:v>0.8201240758596341</c:v>
                </c:pt>
                <c:pt idx="23">
                  <c:v>0.8328536216580955</c:v>
                </c:pt>
                <c:pt idx="24">
                  <c:v>0.8446609822375606</c:v>
                </c:pt>
                <c:pt idx="25">
                  <c:v>0.8556510494902985</c:v>
                </c:pt>
                <c:pt idx="26">
                  <c:v>0.8658503718136892</c:v>
                </c:pt>
                <c:pt idx="27">
                  <c:v>0.875339431168984</c:v>
                </c:pt>
                <c:pt idx="28">
                  <c:v>0.8841491040766125</c:v>
                </c:pt>
                <c:pt idx="29">
                  <c:v>0.8923426396346903</c:v>
                </c:pt>
                <c:pt idx="30">
                  <c:v>0.8999516247016517</c:v>
                </c:pt>
                <c:pt idx="31">
                  <c:v>0.9070268082915999</c:v>
                </c:pt>
                <c:pt idx="32">
                  <c:v>0.9135985162438182</c:v>
                </c:pt>
                <c:pt idx="33">
                  <c:v>0.9197081774635725</c:v>
                </c:pt>
                <c:pt idx="34">
                  <c:v>0.9253838681816025</c:v>
                </c:pt>
                <c:pt idx="35">
                  <c:v>0.930659881692101</c:v>
                </c:pt>
                <c:pt idx="36">
                  <c:v>0.9355616328741395</c:v>
                </c:pt>
                <c:pt idx="37">
                  <c:v>0.9401178181449967</c:v>
                </c:pt>
                <c:pt idx="38">
                  <c:v>0.9443511091203574</c:v>
                </c:pt>
                <c:pt idx="39">
                  <c:v>0.9482857188495644</c:v>
                </c:pt>
                <c:pt idx="40">
                  <c:v>0.9519416743906499</c:v>
                </c:pt>
                <c:pt idx="41">
                  <c:v>0.9553395337207656</c:v>
                </c:pt>
                <c:pt idx="42">
                  <c:v>0.9584968694955268</c:v>
                </c:pt>
                <c:pt idx="43">
                  <c:v>0.9614312173833715</c:v>
                </c:pt>
                <c:pt idx="44">
                  <c:v>0.9641579248131994</c:v>
                </c:pt>
                <c:pt idx="45">
                  <c:v>0.9666920004860705</c:v>
                </c:pt>
                <c:pt idx="46">
                  <c:v>0.9690468047392969</c:v>
                </c:pt>
                <c:pt idx="47">
                  <c:v>0.9712352154361655</c:v>
                </c:pt>
                <c:pt idx="48">
                  <c:v>0.9732688363777684</c:v>
                </c:pt>
                <c:pt idx="49">
                  <c:v>0.9751587370925238</c:v>
                </c:pt>
                <c:pt idx="50">
                  <c:v>0.976914979371079</c:v>
                </c:pt>
                <c:pt idx="51">
                  <c:v>0.9785470907883024</c:v>
                </c:pt>
                <c:pt idx="52">
                  <c:v>0.9800637859351078</c:v>
                </c:pt>
                <c:pt idx="53">
                  <c:v>0.9814732729679594</c:v>
                </c:pt>
                <c:pt idx="54">
                  <c:v>0.9827830934271816</c:v>
                </c:pt>
                <c:pt idx="55">
                  <c:v>0.9840003235812019</c:v>
                </c:pt>
                <c:pt idx="56">
                  <c:v>0.9851314859745427</c:v>
                </c:pt>
                <c:pt idx="57">
                  <c:v>0.9861826840591101</c:v>
                </c:pt>
                <c:pt idx="58">
                  <c:v>0.9871595566911845</c:v>
                </c:pt>
                <c:pt idx="59">
                  <c:v>0.9880673700973027</c:v>
                </c:pt>
                <c:pt idx="60">
                  <c:v>0.9889109977000147</c:v>
                </c:pt>
              </c:numCache>
            </c:numRef>
          </c:yVal>
          <c:smooth val="1"/>
        </c:ser>
        <c:axId val="26494895"/>
        <c:axId val="37127464"/>
      </c:scatterChart>
      <c:valAx>
        <c:axId val="2649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[giorni]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127464"/>
        <c:crosses val="autoZero"/>
        <c:crossBetween val="midCat"/>
        <c:dispUnits/>
      </c:valAx>
      <c:valAx>
        <c:axId val="371274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Grado di consolidazione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crossAx val="26494895"/>
        <c:crosses val="autoZero"/>
        <c:crossBetween val="midCat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Foglio1!$BL$18:$BL$26</c:f>
              <c:numCache>
                <c:ptCount val="9"/>
                <c:pt idx="0">
                  <c:v>0</c:v>
                </c:pt>
                <c:pt idx="1">
                  <c:v>0.33028454644539534</c:v>
                </c:pt>
                <c:pt idx="2">
                  <c:v>0.610284033458357</c:v>
                </c:pt>
                <c:pt idx="3">
                  <c:v>0.7973774314707198</c:v>
                </c:pt>
                <c:pt idx="4">
                  <c:v>0.8630719570165641</c:v>
                </c:pt>
                <c:pt idx="5">
                  <c:v>0.7973774314707198</c:v>
                </c:pt>
                <c:pt idx="6">
                  <c:v>0.610284033458357</c:v>
                </c:pt>
                <c:pt idx="7">
                  <c:v>0.33028454644539534</c:v>
                </c:pt>
                <c:pt idx="8">
                  <c:v>0</c:v>
                </c:pt>
              </c:numCache>
            </c:numRef>
          </c:xVal>
          <c:yVal>
            <c:numRef>
              <c:f>Foglio1!$C$18:$C$26</c:f>
              <c:numCache>
                <c:ptCount val="9"/>
                <c:pt idx="0">
                  <c:v>0</c:v>
                </c:pt>
                <c:pt idx="1">
                  <c:v>1.525</c:v>
                </c:pt>
                <c:pt idx="2">
                  <c:v>3.05</c:v>
                </c:pt>
                <c:pt idx="3">
                  <c:v>4.574999999999999</c:v>
                </c:pt>
                <c:pt idx="4">
                  <c:v>6.1</c:v>
                </c:pt>
                <c:pt idx="5">
                  <c:v>7.625</c:v>
                </c:pt>
                <c:pt idx="6">
                  <c:v>9.15</c:v>
                </c:pt>
                <c:pt idx="7">
                  <c:v>10.675</c:v>
                </c:pt>
                <c:pt idx="8">
                  <c:v>12.200000000000001</c:v>
                </c:pt>
              </c:numCache>
            </c:numRef>
          </c:yVal>
          <c:smooth val="0"/>
        </c:ser>
        <c:axId val="65711721"/>
        <c:axId val="54534578"/>
      </c:scatterChart>
      <c:valAx>
        <c:axId val="65711721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 val="autoZero"/>
        <c:crossBetween val="midCat"/>
        <c:dispUnits/>
      </c:valAx>
      <c:valAx>
        <c:axId val="54534578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Profondità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Foglio1!$D$15:$BL$15</c:f>
              <c:numCache>
                <c:ptCount val="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</c:numCache>
            </c:numRef>
          </c:xVal>
          <c:yVal>
            <c:numRef>
              <c:f>Foglio1!$D$27:$BL$27</c:f>
              <c:numCache>
                <c:ptCount val="61"/>
                <c:pt idx="0">
                  <c:v>0</c:v>
                </c:pt>
                <c:pt idx="1">
                  <c:v>0.1326832264752179</c:v>
                </c:pt>
                <c:pt idx="2">
                  <c:v>0.20374951789287687</c:v>
                </c:pt>
                <c:pt idx="3">
                  <c:v>0.270427610495633</c:v>
                </c:pt>
                <c:pt idx="4">
                  <c:v>0.3235049235231128</c:v>
                </c:pt>
                <c:pt idx="5">
                  <c:v>0.373720912661915</c:v>
                </c:pt>
                <c:pt idx="6">
                  <c:v>0.4177994602371311</c:v>
                </c:pt>
                <c:pt idx="7">
                  <c:v>0.45978899256019035</c:v>
                </c:pt>
                <c:pt idx="8">
                  <c:v>0.4976292088209877</c:v>
                </c:pt>
                <c:pt idx="9">
                  <c:v>0.5335478667360225</c:v>
                </c:pt>
                <c:pt idx="10">
                  <c:v>0.5662639019229463</c:v>
                </c:pt>
                <c:pt idx="11">
                  <c:v>0.5971575346117008</c:v>
                </c:pt>
                <c:pt idx="12">
                  <c:v>0.625468017329349</c:v>
                </c:pt>
                <c:pt idx="13">
                  <c:v>0.6520852844810267</c:v>
                </c:pt>
                <c:pt idx="14">
                  <c:v>0.6765757500774991</c:v>
                </c:pt>
                <c:pt idx="15">
                  <c:v>0.6995264987127712</c:v>
                </c:pt>
                <c:pt idx="16">
                  <c:v>0.7207033344709535</c:v>
                </c:pt>
                <c:pt idx="17">
                  <c:v>0.7405018561645496</c:v>
                </c:pt>
                <c:pt idx="18">
                  <c:v>0.7588070175085746</c:v>
                </c:pt>
                <c:pt idx="19">
                  <c:v>0.7758916462008978</c:v>
                </c:pt>
                <c:pt idx="20">
                  <c:v>0.7917104506997811</c:v>
                </c:pt>
                <c:pt idx="21">
                  <c:v>0.8064564699224455</c:v>
                </c:pt>
                <c:pt idx="22">
                  <c:v>0.8201240758596341</c:v>
                </c:pt>
                <c:pt idx="23">
                  <c:v>0.8328536216580955</c:v>
                </c:pt>
                <c:pt idx="24">
                  <c:v>0.8446609822375606</c:v>
                </c:pt>
                <c:pt idx="25">
                  <c:v>0.8556510494902985</c:v>
                </c:pt>
                <c:pt idx="26">
                  <c:v>0.8658503718136892</c:v>
                </c:pt>
                <c:pt idx="27">
                  <c:v>0.875339431168984</c:v>
                </c:pt>
                <c:pt idx="28">
                  <c:v>0.8841491040766125</c:v>
                </c:pt>
                <c:pt idx="29">
                  <c:v>0.8923426396346903</c:v>
                </c:pt>
                <c:pt idx="30">
                  <c:v>0.8999516247016517</c:v>
                </c:pt>
                <c:pt idx="31">
                  <c:v>0.9070268082915999</c:v>
                </c:pt>
                <c:pt idx="32">
                  <c:v>0.9135985162438182</c:v>
                </c:pt>
                <c:pt idx="33">
                  <c:v>0.9197081774635725</c:v>
                </c:pt>
                <c:pt idx="34">
                  <c:v>0.9253838681816025</c:v>
                </c:pt>
                <c:pt idx="35">
                  <c:v>0.930659881692101</c:v>
                </c:pt>
                <c:pt idx="36">
                  <c:v>0.9355616328741395</c:v>
                </c:pt>
                <c:pt idx="37">
                  <c:v>0.9401178181449967</c:v>
                </c:pt>
                <c:pt idx="38">
                  <c:v>0.9443511091203574</c:v>
                </c:pt>
                <c:pt idx="39">
                  <c:v>0.9482857188495644</c:v>
                </c:pt>
                <c:pt idx="40">
                  <c:v>0.9519416743906499</c:v>
                </c:pt>
                <c:pt idx="41">
                  <c:v>0.9553395337207656</c:v>
                </c:pt>
                <c:pt idx="42">
                  <c:v>0.9584968694955268</c:v>
                </c:pt>
                <c:pt idx="43">
                  <c:v>0.9614312173833715</c:v>
                </c:pt>
                <c:pt idx="44">
                  <c:v>0.9641579248131994</c:v>
                </c:pt>
                <c:pt idx="45">
                  <c:v>0.9666920004860705</c:v>
                </c:pt>
                <c:pt idx="46">
                  <c:v>0.9690468047392969</c:v>
                </c:pt>
                <c:pt idx="47">
                  <c:v>0.9712352154361655</c:v>
                </c:pt>
                <c:pt idx="48">
                  <c:v>0.9732688363777684</c:v>
                </c:pt>
                <c:pt idx="49">
                  <c:v>0.9751587370925238</c:v>
                </c:pt>
                <c:pt idx="50">
                  <c:v>0.976914979371079</c:v>
                </c:pt>
                <c:pt idx="51">
                  <c:v>0.9785470907883024</c:v>
                </c:pt>
                <c:pt idx="52">
                  <c:v>0.9800637859351078</c:v>
                </c:pt>
                <c:pt idx="53">
                  <c:v>0.9814732729679594</c:v>
                </c:pt>
                <c:pt idx="54">
                  <c:v>0.9827830934271816</c:v>
                </c:pt>
                <c:pt idx="55">
                  <c:v>0.9840003235812019</c:v>
                </c:pt>
                <c:pt idx="56">
                  <c:v>0.9851314859745427</c:v>
                </c:pt>
                <c:pt idx="57">
                  <c:v>0.9861826840591101</c:v>
                </c:pt>
                <c:pt idx="58">
                  <c:v>0.9871595566911845</c:v>
                </c:pt>
                <c:pt idx="59">
                  <c:v>0.9880673700973027</c:v>
                </c:pt>
                <c:pt idx="60">
                  <c:v>0.9889109977000147</c:v>
                </c:pt>
              </c:numCache>
            </c:numRef>
          </c:yVal>
          <c:smooth val="1"/>
        </c:ser>
        <c:axId val="21049155"/>
        <c:axId val="55224668"/>
      </c:scatterChart>
      <c:valAx>
        <c:axId val="21049155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[giorni]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crossBetween val="midCat"/>
        <c:dispUnits/>
      </c:valAx>
      <c:valAx>
        <c:axId val="552246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Grado di consolidazione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0</xdr:col>
      <xdr:colOff>2219325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038350"/>
        <a:ext cx="221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2209800</xdr:colOff>
      <xdr:row>27</xdr:row>
      <xdr:rowOff>152400</xdr:rowOff>
    </xdr:from>
    <xdr:to>
      <xdr:col>8</xdr:col>
      <xdr:colOff>38100</xdr:colOff>
      <xdr:row>43</xdr:row>
      <xdr:rowOff>133350</xdr:rowOff>
    </xdr:to>
    <xdr:graphicFrame>
      <xdr:nvGraphicFramePr>
        <xdr:cNvPr id="2" name="Chart 3"/>
        <xdr:cNvGraphicFramePr/>
      </xdr:nvGraphicFramePr>
      <xdr:xfrm>
        <a:off x="2209800" y="4562475"/>
        <a:ext cx="46386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3:BQ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140625" style="0" bestFit="1" customWidth="1"/>
  </cols>
  <sheetData>
    <row r="3" spans="1:3" ht="12.75">
      <c r="A3" t="s">
        <v>0</v>
      </c>
      <c r="B3">
        <v>12.2</v>
      </c>
      <c r="C3" t="s">
        <v>1</v>
      </c>
    </row>
    <row r="4" spans="1:3" ht="15.75">
      <c r="A4" t="s">
        <v>2</v>
      </c>
      <c r="B4">
        <v>0.216</v>
      </c>
      <c r="C4" t="s">
        <v>3</v>
      </c>
    </row>
    <row r="5" spans="1:3" ht="12.75">
      <c r="A5" t="s">
        <v>4</v>
      </c>
      <c r="B5">
        <v>300</v>
      </c>
      <c r="C5" t="s">
        <v>5</v>
      </c>
    </row>
    <row r="6" spans="1:3" ht="12.75">
      <c r="A6" t="s">
        <v>7</v>
      </c>
      <c r="B6">
        <v>5</v>
      </c>
      <c r="C6" t="s">
        <v>5</v>
      </c>
    </row>
    <row r="7" spans="1:3" ht="12.75">
      <c r="A7" t="s">
        <v>8</v>
      </c>
      <c r="B7" s="2">
        <f>5.7*9.80665</f>
        <v>55.897905</v>
      </c>
      <c r="C7" t="s">
        <v>16</v>
      </c>
    </row>
    <row r="9" spans="1:3" ht="12.75">
      <c r="A9" t="s">
        <v>6</v>
      </c>
      <c r="B9">
        <f>B3/INT(B3/SQRT((B6*B4)/0.5))</f>
        <v>1.525</v>
      </c>
      <c r="C9" t="s">
        <v>1</v>
      </c>
    </row>
    <row r="10" spans="1:3" ht="12.75">
      <c r="A10" t="s">
        <v>9</v>
      </c>
      <c r="B10" s="1">
        <f>(B6*B4)/B9^2</f>
        <v>0.4643912926632627</v>
      </c>
      <c r="C10" t="s">
        <v>10</v>
      </c>
    </row>
    <row r="11" spans="1:2" ht="12.75">
      <c r="A11" t="s">
        <v>11</v>
      </c>
      <c r="B11">
        <f>B3/B9</f>
        <v>8</v>
      </c>
    </row>
    <row r="12" spans="1:2" ht="12.75">
      <c r="A12" t="s">
        <v>12</v>
      </c>
      <c r="B12">
        <f>B5/5</f>
        <v>60</v>
      </c>
    </row>
    <row r="13" ht="12.75">
      <c r="D13" t="s">
        <v>14</v>
      </c>
    </row>
    <row r="14" ht="12.75">
      <c r="D14" t="s">
        <v>15</v>
      </c>
    </row>
    <row r="15" spans="4:69" ht="12.75">
      <c r="D15" s="3">
        <v>0</v>
      </c>
      <c r="E15" s="3">
        <f aca="true" t="shared" si="0" ref="E15:J15">D15+$B$6</f>
        <v>5</v>
      </c>
      <c r="F15" s="3">
        <f t="shared" si="0"/>
        <v>10</v>
      </c>
      <c r="G15" s="3">
        <f t="shared" si="0"/>
        <v>15</v>
      </c>
      <c r="H15" s="3">
        <f t="shared" si="0"/>
        <v>20</v>
      </c>
      <c r="I15" s="3">
        <f t="shared" si="0"/>
        <v>25</v>
      </c>
      <c r="J15" s="3">
        <f t="shared" si="0"/>
        <v>30</v>
      </c>
      <c r="K15" s="3">
        <f aca="true" t="shared" si="1" ref="K15:BL15">J15+$B$6</f>
        <v>35</v>
      </c>
      <c r="L15" s="3">
        <f t="shared" si="1"/>
        <v>40</v>
      </c>
      <c r="M15" s="3">
        <f t="shared" si="1"/>
        <v>45</v>
      </c>
      <c r="N15" s="3">
        <f t="shared" si="1"/>
        <v>50</v>
      </c>
      <c r="O15" s="3">
        <f t="shared" si="1"/>
        <v>55</v>
      </c>
      <c r="P15" s="3">
        <f t="shared" si="1"/>
        <v>60</v>
      </c>
      <c r="Q15" s="3">
        <f t="shared" si="1"/>
        <v>65</v>
      </c>
      <c r="R15" s="3">
        <f t="shared" si="1"/>
        <v>70</v>
      </c>
      <c r="S15" s="3">
        <f t="shared" si="1"/>
        <v>75</v>
      </c>
      <c r="T15" s="3">
        <f t="shared" si="1"/>
        <v>80</v>
      </c>
      <c r="U15" s="3">
        <f t="shared" si="1"/>
        <v>85</v>
      </c>
      <c r="V15" s="3">
        <f t="shared" si="1"/>
        <v>90</v>
      </c>
      <c r="W15" s="3">
        <f t="shared" si="1"/>
        <v>95</v>
      </c>
      <c r="X15" s="3">
        <f t="shared" si="1"/>
        <v>100</v>
      </c>
      <c r="Y15" s="3">
        <f t="shared" si="1"/>
        <v>105</v>
      </c>
      <c r="Z15" s="3">
        <f t="shared" si="1"/>
        <v>110</v>
      </c>
      <c r="AA15" s="3">
        <f t="shared" si="1"/>
        <v>115</v>
      </c>
      <c r="AB15" s="3">
        <f t="shared" si="1"/>
        <v>120</v>
      </c>
      <c r="AC15" s="3">
        <f t="shared" si="1"/>
        <v>125</v>
      </c>
      <c r="AD15" s="3">
        <f t="shared" si="1"/>
        <v>130</v>
      </c>
      <c r="AE15" s="3">
        <f t="shared" si="1"/>
        <v>135</v>
      </c>
      <c r="AF15" s="3">
        <f t="shared" si="1"/>
        <v>140</v>
      </c>
      <c r="AG15" s="3">
        <f t="shared" si="1"/>
        <v>145</v>
      </c>
      <c r="AH15" s="3">
        <f t="shared" si="1"/>
        <v>150</v>
      </c>
      <c r="AI15" s="3">
        <f t="shared" si="1"/>
        <v>155</v>
      </c>
      <c r="AJ15" s="3">
        <f t="shared" si="1"/>
        <v>160</v>
      </c>
      <c r="AK15" s="3">
        <f t="shared" si="1"/>
        <v>165</v>
      </c>
      <c r="AL15" s="3">
        <f t="shared" si="1"/>
        <v>170</v>
      </c>
      <c r="AM15" s="3">
        <f t="shared" si="1"/>
        <v>175</v>
      </c>
      <c r="AN15" s="3">
        <f t="shared" si="1"/>
        <v>180</v>
      </c>
      <c r="AO15" s="3">
        <f t="shared" si="1"/>
        <v>185</v>
      </c>
      <c r="AP15" s="3">
        <f t="shared" si="1"/>
        <v>190</v>
      </c>
      <c r="AQ15" s="3">
        <f t="shared" si="1"/>
        <v>195</v>
      </c>
      <c r="AR15" s="3">
        <f t="shared" si="1"/>
        <v>200</v>
      </c>
      <c r="AS15" s="3">
        <f t="shared" si="1"/>
        <v>205</v>
      </c>
      <c r="AT15" s="3">
        <f t="shared" si="1"/>
        <v>210</v>
      </c>
      <c r="AU15" s="3">
        <f t="shared" si="1"/>
        <v>215</v>
      </c>
      <c r="AV15" s="3">
        <f t="shared" si="1"/>
        <v>220</v>
      </c>
      <c r="AW15" s="3">
        <f t="shared" si="1"/>
        <v>225</v>
      </c>
      <c r="AX15" s="3">
        <f t="shared" si="1"/>
        <v>230</v>
      </c>
      <c r="AY15" s="3">
        <f t="shared" si="1"/>
        <v>235</v>
      </c>
      <c r="AZ15" s="3">
        <f t="shared" si="1"/>
        <v>240</v>
      </c>
      <c r="BA15" s="3">
        <f t="shared" si="1"/>
        <v>245</v>
      </c>
      <c r="BB15" s="3">
        <f t="shared" si="1"/>
        <v>250</v>
      </c>
      <c r="BC15" s="3">
        <f t="shared" si="1"/>
        <v>255</v>
      </c>
      <c r="BD15" s="3">
        <f t="shared" si="1"/>
        <v>260</v>
      </c>
      <c r="BE15" s="3">
        <f t="shared" si="1"/>
        <v>265</v>
      </c>
      <c r="BF15" s="3">
        <f t="shared" si="1"/>
        <v>270</v>
      </c>
      <c r="BG15" s="3">
        <f t="shared" si="1"/>
        <v>275</v>
      </c>
      <c r="BH15" s="3">
        <f t="shared" si="1"/>
        <v>280</v>
      </c>
      <c r="BI15" s="3">
        <f t="shared" si="1"/>
        <v>285</v>
      </c>
      <c r="BJ15" s="3">
        <f t="shared" si="1"/>
        <v>290</v>
      </c>
      <c r="BK15" s="3">
        <f t="shared" si="1"/>
        <v>295</v>
      </c>
      <c r="BL15" s="3">
        <f t="shared" si="1"/>
        <v>300</v>
      </c>
      <c r="BM15" s="3"/>
      <c r="BN15" s="3"/>
      <c r="BO15" s="3"/>
      <c r="BP15" s="3"/>
      <c r="BQ15" s="3"/>
    </row>
    <row r="16" ht="12.75">
      <c r="C16" s="3" t="s">
        <v>13</v>
      </c>
    </row>
    <row r="17" ht="12.75">
      <c r="C17" s="3" t="s">
        <v>1</v>
      </c>
    </row>
    <row r="18" spans="3:64" ht="12.75">
      <c r="C18" s="4">
        <v>0</v>
      </c>
      <c r="D18" s="5">
        <f aca="true" t="shared" si="2" ref="D18:J18">IF(OR($C18=0,$C18&gt;=$B$3),0,IF(D$15=0,$B$7,C18+$B$10*(C17+C19-2*C18)))</f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aca="true" t="shared" si="3" ref="K18:P18">IF(OR($C18=0,$C18&gt;=$B$3),0,IF(K$15=0,$B$7,J18+$B$10*(J17+J19-2*J18)))</f>
        <v>0</v>
      </c>
      <c r="L18" s="5">
        <f t="shared" si="3"/>
        <v>0</v>
      </c>
      <c r="M18" s="5">
        <f t="shared" si="3"/>
        <v>0</v>
      </c>
      <c r="N18" s="5">
        <f t="shared" si="3"/>
        <v>0</v>
      </c>
      <c r="O18" s="5">
        <f t="shared" si="3"/>
        <v>0</v>
      </c>
      <c r="P18" s="5">
        <f t="shared" si="3"/>
        <v>0</v>
      </c>
      <c r="Q18" s="5">
        <f aca="true" t="shared" si="4" ref="Q18:BL18">IF(OR($C18=0,$C18&gt;=$B$3),0,IF(Q$15=0,$B$7,P18+$B$10*(P17+P19-2*P18)))</f>
        <v>0</v>
      </c>
      <c r="R18" s="5">
        <f t="shared" si="4"/>
        <v>0</v>
      </c>
      <c r="S18" s="5">
        <f t="shared" si="4"/>
        <v>0</v>
      </c>
      <c r="T18" s="5">
        <f t="shared" si="4"/>
        <v>0</v>
      </c>
      <c r="U18" s="5">
        <f t="shared" si="4"/>
        <v>0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0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5">
        <f t="shared" si="4"/>
        <v>0</v>
      </c>
      <c r="AE18" s="5">
        <f t="shared" si="4"/>
        <v>0</v>
      </c>
      <c r="AF18" s="5">
        <f t="shared" si="4"/>
        <v>0</v>
      </c>
      <c r="AG18" s="5">
        <f t="shared" si="4"/>
        <v>0</v>
      </c>
      <c r="AH18" s="5">
        <f t="shared" si="4"/>
        <v>0</v>
      </c>
      <c r="AI18" s="5">
        <f t="shared" si="4"/>
        <v>0</v>
      </c>
      <c r="AJ18" s="5">
        <f t="shared" si="4"/>
        <v>0</v>
      </c>
      <c r="AK18" s="5">
        <f t="shared" si="4"/>
        <v>0</v>
      </c>
      <c r="AL18" s="5">
        <f t="shared" si="4"/>
        <v>0</v>
      </c>
      <c r="AM18" s="5">
        <f t="shared" si="4"/>
        <v>0</v>
      </c>
      <c r="AN18" s="5">
        <f t="shared" si="4"/>
        <v>0</v>
      </c>
      <c r="AO18" s="5">
        <f t="shared" si="4"/>
        <v>0</v>
      </c>
      <c r="AP18" s="5">
        <f t="shared" si="4"/>
        <v>0</v>
      </c>
      <c r="AQ18" s="5">
        <f t="shared" si="4"/>
        <v>0</v>
      </c>
      <c r="AR18" s="5">
        <f t="shared" si="4"/>
        <v>0</v>
      </c>
      <c r="AS18" s="5">
        <f t="shared" si="4"/>
        <v>0</v>
      </c>
      <c r="AT18" s="5">
        <f t="shared" si="4"/>
        <v>0</v>
      </c>
      <c r="AU18" s="5">
        <f t="shared" si="4"/>
        <v>0</v>
      </c>
      <c r="AV18" s="5">
        <f t="shared" si="4"/>
        <v>0</v>
      </c>
      <c r="AW18" s="5">
        <f t="shared" si="4"/>
        <v>0</v>
      </c>
      <c r="AX18" s="5">
        <f t="shared" si="4"/>
        <v>0</v>
      </c>
      <c r="AY18" s="5">
        <f t="shared" si="4"/>
        <v>0</v>
      </c>
      <c r="AZ18" s="5">
        <f t="shared" si="4"/>
        <v>0</v>
      </c>
      <c r="BA18" s="5">
        <f t="shared" si="4"/>
        <v>0</v>
      </c>
      <c r="BB18" s="5">
        <f t="shared" si="4"/>
        <v>0</v>
      </c>
      <c r="BC18" s="5">
        <f t="shared" si="4"/>
        <v>0</v>
      </c>
      <c r="BD18" s="5">
        <f t="shared" si="4"/>
        <v>0</v>
      </c>
      <c r="BE18" s="5">
        <f t="shared" si="4"/>
        <v>0</v>
      </c>
      <c r="BF18" s="5">
        <f t="shared" si="4"/>
        <v>0</v>
      </c>
      <c r="BG18" s="5">
        <f t="shared" si="4"/>
        <v>0</v>
      </c>
      <c r="BH18" s="5">
        <f t="shared" si="4"/>
        <v>0</v>
      </c>
      <c r="BI18" s="5">
        <f t="shared" si="4"/>
        <v>0</v>
      </c>
      <c r="BJ18" s="5">
        <f t="shared" si="4"/>
        <v>0</v>
      </c>
      <c r="BK18" s="5">
        <f t="shared" si="4"/>
        <v>0</v>
      </c>
      <c r="BL18" s="5">
        <f t="shared" si="4"/>
        <v>0</v>
      </c>
    </row>
    <row r="19" spans="3:64" ht="12.75">
      <c r="C19" s="4">
        <f>C18+$B$9</f>
        <v>1.525</v>
      </c>
      <c r="D19" s="5">
        <f aca="true" t="shared" si="5" ref="D19:D26">IF(OR($C19=0,$C19&gt;=$B$3),0,IF(D$15=0,$B$7,C19+$B$10*(C18+C20-2*C19)))</f>
        <v>55.897905</v>
      </c>
      <c r="E19" s="5">
        <f>IF(OR($C19=0,$C19&gt;=$B$3),0,IF(E$15=0,$B$7,D19+$B$10*(D18+D20-2*D19)))</f>
        <v>29.939404639881747</v>
      </c>
      <c r="F19" s="5">
        <f>IF(OR($C19=0,$C19&gt;=$B$3),0,IF(F$15=0,$B$7,E19+$B$10*(E18+E20-2*E19)))</f>
        <v>28.090707355433665</v>
      </c>
      <c r="G19" s="5">
        <f>IF(OR($C19=0,$C19&gt;=$B$3),0,IF(G$15=0,$B$7,F19+$B$10*(F18+F20-2*F19)))</f>
        <v>22.36085660623781</v>
      </c>
      <c r="H19" s="5">
        <f>IF(OR($C19=0,$C19&gt;=$B$3),0,IF(H$15=0,$B$7,G19+$B$10*(G18+G20-2*G19)))</f>
        <v>21.15541402579675</v>
      </c>
      <c r="I19" s="5">
        <f>IF(OR($C19=0,$C19&gt;=$B$3),0,IF(I$15=0,$B$7,H19+$B$10*(H18+H20-2*H19)))</f>
        <v>18.569781051846924</v>
      </c>
      <c r="J19" s="5">
        <f>IF(OR($C19=0,$C19&gt;=$B$3),0,IF(J$15=0,$B$7,I19+$B$10*(I18+I20-2*I19)))</f>
        <v>17.68970314591482</v>
      </c>
      <c r="K19" s="5">
        <f aca="true" t="shared" si="6" ref="K19:P19">IF(OR($C19=0,$C19&gt;=$B$3),0,IF(K$15=0,$B$7,J19+$B$10*(J18+J20-2*J19)))</f>
        <v>15.941644395575318</v>
      </c>
      <c r="L19" s="5">
        <f t="shared" si="6"/>
        <v>15.13211414283112</v>
      </c>
      <c r="M19" s="5">
        <f t="shared" si="6"/>
        <v>13.782886318316175</v>
      </c>
      <c r="N19" s="5">
        <f t="shared" si="6"/>
        <v>13.015129274561625</v>
      </c>
      <c r="O19" s="5">
        <f t="shared" si="6"/>
        <v>11.926878140476976</v>
      </c>
      <c r="P19" s="5">
        <f t="shared" si="6"/>
        <v>11.213546053479476</v>
      </c>
      <c r="Q19" s="5">
        <f aca="true" t="shared" si="7" ref="Q19:BL19">IF(OR($C19=0,$C19&gt;=$B$3),0,IF(Q$15=0,$B$7,P19+$B$10*(P18+P20-2*P19)))</f>
        <v>10.317549216163183</v>
      </c>
      <c r="R19" s="5">
        <f t="shared" si="7"/>
        <v>9.668884311710153</v>
      </c>
      <c r="S19" s="5">
        <f t="shared" si="7"/>
        <v>8.921555383133256</v>
      </c>
      <c r="T19" s="5">
        <f t="shared" si="7"/>
        <v>8.34088764773732</v>
      </c>
      <c r="U19" s="5">
        <f t="shared" si="7"/>
        <v>7.711752246310453</v>
      </c>
      <c r="V19" s="5">
        <f t="shared" si="7"/>
        <v>7.197555990863186</v>
      </c>
      <c r="W19" s="5">
        <f t="shared" si="7"/>
        <v>6.664278933986438</v>
      </c>
      <c r="X19" s="5">
        <f t="shared" si="7"/>
        <v>6.2123269348640715</v>
      </c>
      <c r="Y19" s="5">
        <f t="shared" si="7"/>
        <v>5.758003920692297</v>
      </c>
      <c r="Z19" s="5">
        <f t="shared" si="7"/>
        <v>5.362810060007435</v>
      </c>
      <c r="AA19" s="5">
        <f t="shared" si="7"/>
        <v>4.974304118953245</v>
      </c>
      <c r="AB19" s="5">
        <f t="shared" si="7"/>
        <v>4.629987916007598</v>
      </c>
      <c r="AC19" s="5">
        <f t="shared" si="7"/>
        <v>4.296856245079</v>
      </c>
      <c r="AD19" s="5">
        <f t="shared" si="7"/>
        <v>3.9976306913270783</v>
      </c>
      <c r="AE19" s="5">
        <f t="shared" si="7"/>
        <v>3.711413057653289</v>
      </c>
      <c r="AF19" s="5">
        <f t="shared" si="7"/>
        <v>3.45184153571286</v>
      </c>
      <c r="AG19" s="5">
        <f t="shared" si="7"/>
        <v>3.205577191016401</v>
      </c>
      <c r="AH19" s="5">
        <f t="shared" si="7"/>
        <v>2.9806928175834844</v>
      </c>
      <c r="AI19" s="5">
        <f t="shared" si="7"/>
        <v>2.7685843686463003</v>
      </c>
      <c r="AJ19" s="5">
        <f t="shared" si="7"/>
        <v>2.5739294371756585</v>
      </c>
      <c r="AK19" s="5">
        <f t="shared" si="7"/>
        <v>2.3911026962031072</v>
      </c>
      <c r="AL19" s="5">
        <f t="shared" si="7"/>
        <v>2.2227233224815377</v>
      </c>
      <c r="AM19" s="5">
        <f t="shared" si="7"/>
        <v>2.065050942655513</v>
      </c>
      <c r="AN19" s="5">
        <f t="shared" si="7"/>
        <v>1.919468030726127</v>
      </c>
      <c r="AO19" s="5">
        <f t="shared" si="7"/>
        <v>1.783436407632607</v>
      </c>
      <c r="AP19" s="5">
        <f t="shared" si="7"/>
        <v>1.6576054615039904</v>
      </c>
      <c r="AQ19" s="5">
        <f t="shared" si="7"/>
        <v>1.5402116827328733</v>
      </c>
      <c r="AR19" s="5">
        <f t="shared" si="7"/>
        <v>1.4314787413889376</v>
      </c>
      <c r="AS19" s="5">
        <f t="shared" si="7"/>
        <v>1.3301489561204407</v>
      </c>
      <c r="AT19" s="5">
        <f t="shared" si="7"/>
        <v>1.236206744658315</v>
      </c>
      <c r="AU19" s="5">
        <f t="shared" si="7"/>
        <v>1.1487302270553754</v>
      </c>
      <c r="AV19" s="5">
        <f t="shared" si="7"/>
        <v>1.067576701199812</v>
      </c>
      <c r="AW19" s="5">
        <f t="shared" si="7"/>
        <v>0.9920517305556338</v>
      </c>
      <c r="AX19" s="5">
        <f t="shared" si="7"/>
        <v>0.9219520544098063</v>
      </c>
      <c r="AY19" s="5">
        <f t="shared" si="7"/>
        <v>0.8567409251308794</v>
      </c>
      <c r="AZ19" s="5">
        <f t="shared" si="7"/>
        <v>0.7961932598357055</v>
      </c>
      <c r="BA19" s="5">
        <f t="shared" si="7"/>
        <v>0.7398845102850851</v>
      </c>
      <c r="BB19" s="5">
        <f t="shared" si="7"/>
        <v>0.6875896175649182</v>
      </c>
      <c r="BC19" s="5">
        <f t="shared" si="7"/>
        <v>0.6389660809606816</v>
      </c>
      <c r="BD19" s="5">
        <f t="shared" si="7"/>
        <v>0.5938005455104556</v>
      </c>
      <c r="BE19" s="5">
        <f t="shared" si="7"/>
        <v>0.5518121735631211</v>
      </c>
      <c r="BF19" s="5">
        <f t="shared" si="7"/>
        <v>0.512804951462898</v>
      </c>
      <c r="BG19" s="5">
        <f t="shared" si="7"/>
        <v>0.476545601748253</v>
      </c>
      <c r="BH19" s="5">
        <f t="shared" si="7"/>
        <v>0.44285756555904204</v>
      </c>
      <c r="BI19" s="5">
        <f t="shared" si="7"/>
        <v>0.4115451141443977</v>
      </c>
      <c r="BJ19" s="5">
        <f t="shared" si="7"/>
        <v>0.382451262913788</v>
      </c>
      <c r="BK19" s="5">
        <f t="shared" si="7"/>
        <v>0.355410528101544</v>
      </c>
      <c r="BL19" s="5">
        <f t="shared" si="7"/>
        <v>0.33028454644539534</v>
      </c>
    </row>
    <row r="20" spans="3:64" ht="12.75">
      <c r="C20" s="4">
        <f aca="true" t="shared" si="8" ref="C20:C26">C19+$B$9</f>
        <v>3.05</v>
      </c>
      <c r="D20" s="5">
        <f t="shared" si="5"/>
        <v>55.897905</v>
      </c>
      <c r="E20" s="5">
        <f aca="true" t="shared" si="9" ref="E20:J26">IF(OR($C20=0,$C20&gt;=$B$3),0,IF(E$15=0,$B$7,D20+$B$10*(D19+D21-2*D20)))</f>
        <v>55.897905</v>
      </c>
      <c r="F20" s="5">
        <f t="shared" si="9"/>
        <v>43.843003462164916</v>
      </c>
      <c r="G20" s="5">
        <f t="shared" si="9"/>
        <v>42.1259656188291</v>
      </c>
      <c r="H20" s="5">
        <f t="shared" si="9"/>
        <v>36.7430385284064</v>
      </c>
      <c r="I20" s="5">
        <f t="shared" si="9"/>
        <v>35.2444406407463</v>
      </c>
      <c r="J20" s="5">
        <f t="shared" si="9"/>
        <v>31.615212651775657</v>
      </c>
      <c r="K20" s="5">
        <f aca="true" t="shared" si="10" ref="K20:P20">IF(OR($C20=0,$C20&gt;=$B$3),0,IF(K$15=0,$B$7,J20+$B$10*(J19+J21-2*J20)))</f>
        <v>30.140081574448576</v>
      </c>
      <c r="L20" s="5">
        <f t="shared" si="10"/>
        <v>27.358859804747823</v>
      </c>
      <c r="M20" s="5">
        <f t="shared" si="10"/>
        <v>25.91251803026043</v>
      </c>
      <c r="N20" s="5">
        <f t="shared" si="10"/>
        <v>23.686865916062498</v>
      </c>
      <c r="O20" s="5">
        <f t="shared" si="10"/>
        <v>22.317698007969174</v>
      </c>
      <c r="P20" s="5">
        <f t="shared" si="10"/>
        <v>20.497691509937003</v>
      </c>
      <c r="Q20" s="5">
        <f aca="true" t="shared" si="11" ref="Q20:BL20">IF(OR($C20=0,$C20&gt;=$B$3),0,IF(Q$15=0,$B$7,P20+$B$10*(P19+P21-2*P20)))</f>
        <v>19.23829165601287</v>
      </c>
      <c r="R20" s="5">
        <f t="shared" si="11"/>
        <v>17.728503031270634</v>
      </c>
      <c r="S20" s="5">
        <f t="shared" si="11"/>
        <v>16.5927261346645</v>
      </c>
      <c r="T20" s="5">
        <f t="shared" si="11"/>
        <v>15.327022501082642</v>
      </c>
      <c r="U20" s="5">
        <f t="shared" si="11"/>
        <v>14.316256653200025</v>
      </c>
      <c r="V20" s="5">
        <f t="shared" si="11"/>
        <v>13.24677637487546</v>
      </c>
      <c r="W20" s="5">
        <f t="shared" si="11"/>
        <v>12.355344101344215</v>
      </c>
      <c r="X20" s="5">
        <f t="shared" si="11"/>
        <v>11.44633446247515</v>
      </c>
      <c r="Y20" s="5">
        <f t="shared" si="11"/>
        <v>10.665014580037157</v>
      </c>
      <c r="Z20" s="5">
        <f t="shared" si="11"/>
        <v>9.889028333751767</v>
      </c>
      <c r="AA20" s="5">
        <f t="shared" si="11"/>
        <v>9.207172710614387</v>
      </c>
      <c r="AB20" s="5">
        <f t="shared" si="11"/>
        <v>8.542624589234343</v>
      </c>
      <c r="AC20" s="5">
        <f t="shared" si="11"/>
        <v>7.949373204561414</v>
      </c>
      <c r="AD20" s="5">
        <f t="shared" si="11"/>
        <v>7.37893278606841</v>
      </c>
      <c r="AE20" s="5">
        <f t="shared" si="11"/>
        <v>6.863876096128142</v>
      </c>
      <c r="AF20" s="5">
        <f t="shared" si="11"/>
        <v>6.37338814861581</v>
      </c>
      <c r="AG20" s="5">
        <f t="shared" si="11"/>
        <v>5.92689815891713</v>
      </c>
      <c r="AH20" s="5">
        <f t="shared" si="11"/>
        <v>5.504640531871099</v>
      </c>
      <c r="AI20" s="5">
        <f t="shared" si="11"/>
        <v>5.11800727895796</v>
      </c>
      <c r="AJ20" s="5">
        <f t="shared" si="11"/>
        <v>4.754167726689938</v>
      </c>
      <c r="AK20" s="5">
        <f t="shared" si="11"/>
        <v>4.41962457665508</v>
      </c>
      <c r="AL20" s="5">
        <f t="shared" si="11"/>
        <v>4.105921803914095</v>
      </c>
      <c r="AM20" s="5">
        <f t="shared" si="11"/>
        <v>3.816609978314935</v>
      </c>
      <c r="AN20" s="5">
        <f t="shared" si="11"/>
        <v>3.546011484177377</v>
      </c>
      <c r="AO20" s="5">
        <f t="shared" si="11"/>
        <v>3.2959139318482102</v>
      </c>
      <c r="AP20" s="5">
        <f t="shared" si="11"/>
        <v>3.062420268605593</v>
      </c>
      <c r="AQ20" s="5">
        <f t="shared" si="11"/>
        <v>2.846282581472237</v>
      </c>
      <c r="AR20" s="5">
        <f t="shared" si="11"/>
        <v>2.6447583329028306</v>
      </c>
      <c r="AS20" s="5">
        <f t="shared" si="11"/>
        <v>2.458006842304209</v>
      </c>
      <c r="AT20" s="5">
        <f t="shared" si="11"/>
        <v>2.2840453631589113</v>
      </c>
      <c r="AU20" s="5">
        <f t="shared" si="11"/>
        <v>2.1227079832145987</v>
      </c>
      <c r="AV20" s="5">
        <f t="shared" si="11"/>
        <v>1.9725212173492843</v>
      </c>
      <c r="AW20" s="5">
        <f t="shared" si="11"/>
        <v>1.8331538691328972</v>
      </c>
      <c r="AX20" s="5">
        <f t="shared" si="11"/>
        <v>1.7034813009221086</v>
      </c>
      <c r="AY20" s="5">
        <f t="shared" si="11"/>
        <v>1.583101142759825</v>
      </c>
      <c r="AZ20" s="5">
        <f t="shared" si="11"/>
        <v>1.471133708862465</v>
      </c>
      <c r="BA20" s="5">
        <f t="shared" si="11"/>
        <v>1.3671594743828202</v>
      </c>
      <c r="BB20" s="5">
        <f t="shared" si="11"/>
        <v>1.2704754274305516</v>
      </c>
      <c r="BC20" s="5">
        <f t="shared" si="11"/>
        <v>1.1806746634200374</v>
      </c>
      <c r="BD20" s="5">
        <f t="shared" si="11"/>
        <v>1.0971851581412633</v>
      </c>
      <c r="BE20" s="5">
        <f t="shared" si="11"/>
        <v>1.019627892592139</v>
      </c>
      <c r="BF20" s="5">
        <f t="shared" si="11"/>
        <v>0.9475305972034614</v>
      </c>
      <c r="BG20" s="5">
        <f t="shared" si="11"/>
        <v>0.8805488524200858</v>
      </c>
      <c r="BH20" s="5">
        <f t="shared" si="11"/>
        <v>0.8182882609132858</v>
      </c>
      <c r="BI20" s="5">
        <f t="shared" si="11"/>
        <v>0.7604407951701041</v>
      </c>
      <c r="BJ20" s="5">
        <f t="shared" si="11"/>
        <v>0.7066741842556085</v>
      </c>
      <c r="BK20" s="5">
        <f t="shared" si="11"/>
        <v>0.6567158607502355</v>
      </c>
      <c r="BL20" s="5">
        <f t="shared" si="11"/>
        <v>0.610284033458357</v>
      </c>
    </row>
    <row r="21" spans="3:64" ht="12.75">
      <c r="C21" s="4">
        <f t="shared" si="8"/>
        <v>4.574999999999999</v>
      </c>
      <c r="D21" s="5">
        <f t="shared" si="5"/>
        <v>55.897905</v>
      </c>
      <c r="E21" s="5">
        <f t="shared" si="9"/>
        <v>55.897905</v>
      </c>
      <c r="F21" s="5">
        <f t="shared" si="9"/>
        <v>55.897905</v>
      </c>
      <c r="G21" s="5">
        <f t="shared" si="9"/>
        <v>50.299713691916416</v>
      </c>
      <c r="H21" s="5">
        <f t="shared" si="9"/>
        <v>49.103647556488724</v>
      </c>
      <c r="I21" s="5">
        <f t="shared" si="9"/>
        <v>44.10407861682174</v>
      </c>
      <c r="J21" s="5">
        <f t="shared" si="9"/>
        <v>42.36423909123947</v>
      </c>
      <c r="K21" s="5">
        <f aca="true" t="shared" si="12" ref="K21:P21">IF(OR($C21=0,$C21&gt;=$B$3),0,IF(K$15=0,$B$7,J21+$B$10*(J20+J22-2*J21)))</f>
        <v>38.34955682909932</v>
      </c>
      <c r="L21" s="5">
        <f t="shared" si="12"/>
        <v>36.47111603213467</v>
      </c>
      <c r="M21" s="5">
        <f t="shared" si="12"/>
        <v>33.24952733657361</v>
      </c>
      <c r="N21" s="5">
        <f t="shared" si="12"/>
        <v>31.410295968434166</v>
      </c>
      <c r="O21" s="5">
        <f t="shared" si="12"/>
        <v>28.78939508658538</v>
      </c>
      <c r="P21" s="5">
        <f t="shared" si="12"/>
        <v>27.06990012817017</v>
      </c>
      <c r="Q21" s="5">
        <f aca="true" t="shared" si="13" ref="Q21:BL21">IF(OR($C21=0,$C21&gt;=$B$3),0,IF(Q$15=0,$B$7,P21+$B$10*(P20+P22-2*P21)))</f>
        <v>24.907920975106855</v>
      </c>
      <c r="R21" s="5">
        <f t="shared" si="13"/>
        <v>23.34238920900737</v>
      </c>
      <c r="S21" s="5">
        <f t="shared" si="13"/>
        <v>21.538385763187588</v>
      </c>
      <c r="T21" s="5">
        <f t="shared" si="13"/>
        <v>20.136618164629805</v>
      </c>
      <c r="U21" s="5">
        <f t="shared" si="13"/>
        <v>18.617788770942774</v>
      </c>
      <c r="V21" s="5">
        <f t="shared" si="13"/>
        <v>17.376425294877457</v>
      </c>
      <c r="W21" s="5">
        <f t="shared" si="13"/>
        <v>16.08898747111415</v>
      </c>
      <c r="X21" s="5">
        <f t="shared" si="13"/>
        <v>14.997881757128027</v>
      </c>
      <c r="Y21" s="5">
        <f t="shared" si="13"/>
        <v>13.901050226402889</v>
      </c>
      <c r="Z21" s="5">
        <f t="shared" si="13"/>
        <v>12.946968381978625</v>
      </c>
      <c r="AA21" s="5">
        <f t="shared" si="13"/>
        <v>12.00903229784547</v>
      </c>
      <c r="AB21" s="5">
        <f t="shared" si="13"/>
        <v>11.177779548127772</v>
      </c>
      <c r="AC21" s="5">
        <f t="shared" si="13"/>
        <v>10.373528591582911</v>
      </c>
      <c r="AD21" s="5">
        <f t="shared" si="13"/>
        <v>9.651134219196468</v>
      </c>
      <c r="AE21" s="5">
        <f t="shared" si="13"/>
        <v>8.960143733738766</v>
      </c>
      <c r="AF21" s="5">
        <f t="shared" si="13"/>
        <v>8.333482648284507</v>
      </c>
      <c r="AG21" s="5">
        <f t="shared" si="13"/>
        <v>7.738947928763299</v>
      </c>
      <c r="AH21" s="5">
        <f t="shared" si="13"/>
        <v>7.1960290250419385</v>
      </c>
      <c r="AI21" s="5">
        <f t="shared" si="13"/>
        <v>6.683953931173954</v>
      </c>
      <c r="AJ21" s="5">
        <f t="shared" si="13"/>
        <v>6.214015355741425</v>
      </c>
      <c r="AK21" s="5">
        <f t="shared" si="13"/>
        <v>5.77263255816654</v>
      </c>
      <c r="AL21" s="5">
        <f t="shared" si="13"/>
        <v>5.366128790523462</v>
      </c>
      <c r="AM21" s="5">
        <f t="shared" si="13"/>
        <v>4.985473992744118</v>
      </c>
      <c r="AN21" s="5">
        <f t="shared" si="13"/>
        <v>4.634005752317962</v>
      </c>
      <c r="AO21" s="5">
        <f t="shared" si="13"/>
        <v>4.305596362935469</v>
      </c>
      <c r="AP21" s="5">
        <f t="shared" si="13"/>
        <v>4.0018135862261675</v>
      </c>
      <c r="AQ21" s="5">
        <f t="shared" si="13"/>
        <v>3.7183999333789846</v>
      </c>
      <c r="AR21" s="5">
        <f t="shared" si="13"/>
        <v>3.4558953917098543</v>
      </c>
      <c r="AS21" s="5">
        <f t="shared" si="13"/>
        <v>3.2112636498423455</v>
      </c>
      <c r="AT21" s="5">
        <f t="shared" si="13"/>
        <v>2.984467088851182</v>
      </c>
      <c r="AU21" s="5">
        <f t="shared" si="13"/>
        <v>2.7732800936650057</v>
      </c>
      <c r="AV21" s="5">
        <f t="shared" si="13"/>
        <v>2.5773581509101127</v>
      </c>
      <c r="AW21" s="5">
        <f t="shared" si="13"/>
        <v>2.3950247424831095</v>
      </c>
      <c r="AX21" s="5">
        <f t="shared" si="13"/>
        <v>2.2257891536138916</v>
      </c>
      <c r="AY21" s="5">
        <f t="shared" si="13"/>
        <v>2.068355560891041</v>
      </c>
      <c r="AZ21" s="5">
        <f t="shared" si="13"/>
        <v>1.922180566165406</v>
      </c>
      <c r="BA21" s="5">
        <f t="shared" si="13"/>
        <v>1.7862392193200278</v>
      </c>
      <c r="BB21" s="5">
        <f t="shared" si="13"/>
        <v>1.6599881800721552</v>
      </c>
      <c r="BC21" s="5">
        <f t="shared" si="13"/>
        <v>1.5426005785516628</v>
      </c>
      <c r="BD21" s="5">
        <f t="shared" si="13"/>
        <v>1.433561330315884</v>
      </c>
      <c r="BE21" s="5">
        <f t="shared" si="13"/>
        <v>1.3321924332986632</v>
      </c>
      <c r="BF21" s="5">
        <f t="shared" si="13"/>
        <v>1.238020668673805</v>
      </c>
      <c r="BG21" s="5">
        <f t="shared" si="13"/>
        <v>1.15048285482988</v>
      </c>
      <c r="BH21" s="5">
        <f t="shared" si="13"/>
        <v>1.0691527409721713</v>
      </c>
      <c r="BI21" s="5">
        <f t="shared" si="13"/>
        <v>0.9935577960957885</v>
      </c>
      <c r="BJ21" s="5">
        <f t="shared" si="13"/>
        <v>0.9233190258731854</v>
      </c>
      <c r="BK21" s="5">
        <f t="shared" si="13"/>
        <v>0.8580369171529316</v>
      </c>
      <c r="BL21" s="5">
        <f t="shared" si="13"/>
        <v>0.7973774314707198</v>
      </c>
    </row>
    <row r="22" spans="3:64" ht="12.75">
      <c r="C22" s="4">
        <f t="shared" si="8"/>
        <v>6.1</v>
      </c>
      <c r="D22" s="5">
        <f t="shared" si="5"/>
        <v>55.897905</v>
      </c>
      <c r="E22" s="5">
        <f>IF(OR($C22=0,$C22&gt;=$B$3),0,IF(E$15=0,$B$7,D22+$B$10*(D21+D23-2*D22)))</f>
        <v>55.897905</v>
      </c>
      <c r="F22" s="5">
        <f t="shared" si="9"/>
        <v>55.897905</v>
      </c>
      <c r="G22" s="5">
        <f t="shared" si="9"/>
        <v>55.897905</v>
      </c>
      <c r="H22" s="5">
        <f t="shared" si="9"/>
        <v>50.698402403725645</v>
      </c>
      <c r="I22" s="5">
        <f t="shared" si="9"/>
        <v>49.21722187374693</v>
      </c>
      <c r="J22" s="5">
        <f t="shared" si="9"/>
        <v>44.46822346043506</v>
      </c>
      <c r="K22" s="5">
        <f aca="true" t="shared" si="14" ref="K22:P22">IF(OR($C22=0,$C22&gt;=$B$3),0,IF(K$15=0,$B$7,J22+$B$10*(J21+J23-2*J22)))</f>
        <v>42.51407941852698</v>
      </c>
      <c r="L22" s="5">
        <f t="shared" si="14"/>
        <v>38.64614336126764</v>
      </c>
      <c r="M22" s="5">
        <f t="shared" si="14"/>
        <v>36.62601585535967</v>
      </c>
      <c r="N22" s="5">
        <f t="shared" si="14"/>
        <v>33.48999211955622</v>
      </c>
      <c r="O22" s="5">
        <f t="shared" si="14"/>
        <v>31.558406551623456</v>
      </c>
      <c r="P22" s="5">
        <f t="shared" si="14"/>
        <v>28.9865969243266</v>
      </c>
      <c r="Q22" s="5">
        <f aca="true" t="shared" si="15" ref="Q22:BL22">IF(OR($C22=0,$C22&gt;=$B$3),0,IF(Q$15=0,$B$7,P22+$B$10*(P21+P23-2*P22)))</f>
        <v>27.20640231870536</v>
      </c>
      <c r="R22" s="5">
        <f t="shared" si="15"/>
        <v>25.071612874073153</v>
      </c>
      <c r="S22" s="5">
        <f t="shared" si="15"/>
        <v>23.465540047825545</v>
      </c>
      <c r="T22" s="5">
        <f t="shared" si="15"/>
        <v>21.675632709016412</v>
      </c>
      <c r="U22" s="5">
        <f t="shared" si="15"/>
        <v>20.246222801625894</v>
      </c>
      <c r="V22" s="5">
        <f t="shared" si="15"/>
        <v>18.733761632574332</v>
      </c>
      <c r="W22" s="5">
        <f t="shared" si="15"/>
        <v>17.47309127969059</v>
      </c>
      <c r="X22" s="5">
        <f t="shared" si="15"/>
        <v>16.187559766000675</v>
      </c>
      <c r="Y22" s="5">
        <f t="shared" si="15"/>
        <v>15.082607549213824</v>
      </c>
      <c r="Z22" s="5">
        <f t="shared" si="15"/>
        <v>13.985197684221996</v>
      </c>
      <c r="AA22" s="5">
        <f t="shared" si="15"/>
        <v>13.020908388722644</v>
      </c>
      <c r="AB22" s="5">
        <f t="shared" si="15"/>
        <v>12.081095497007645</v>
      </c>
      <c r="AC22" s="5">
        <f t="shared" si="15"/>
        <v>11.242111374640313</v>
      </c>
      <c r="AD22" s="5">
        <f t="shared" si="15"/>
        <v>10.43538681182215</v>
      </c>
      <c r="AE22" s="5">
        <f t="shared" si="15"/>
        <v>9.70698666129424</v>
      </c>
      <c r="AF22" s="5">
        <f t="shared" si="15"/>
        <v>9.013331956206436</v>
      </c>
      <c r="AG22" s="5">
        <f t="shared" si="15"/>
        <v>8.381899758362257</v>
      </c>
      <c r="AH22" s="5">
        <f t="shared" si="15"/>
        <v>7.7847372958269165</v>
      </c>
      <c r="AI22" s="5">
        <f t="shared" si="15"/>
        <v>7.237955306084136</v>
      </c>
      <c r="AJ22" s="5">
        <f t="shared" si="15"/>
        <v>6.723408476820607</v>
      </c>
      <c r="AK22" s="5">
        <f t="shared" si="15"/>
        <v>6.250293016877136</v>
      </c>
      <c r="AL22" s="5">
        <f t="shared" si="15"/>
        <v>5.806650301127655</v>
      </c>
      <c r="AM22" s="5">
        <f t="shared" si="15"/>
        <v>5.397501593616746</v>
      </c>
      <c r="AN22" s="5">
        <f t="shared" si="15"/>
        <v>5.014817533252381</v>
      </c>
      <c r="AO22" s="5">
        <f t="shared" si="15"/>
        <v>4.661126182833312</v>
      </c>
      <c r="AP22" s="5">
        <f t="shared" si="15"/>
        <v>4.330916277547919</v>
      </c>
      <c r="AQ22" s="5">
        <f t="shared" si="15"/>
        <v>4.025251429064185</v>
      </c>
      <c r="AR22" s="5">
        <f t="shared" si="15"/>
        <v>3.740253103590373</v>
      </c>
      <c r="AS22" s="5">
        <f t="shared" si="15"/>
        <v>3.4761466127924496</v>
      </c>
      <c r="AT22" s="5">
        <f t="shared" si="15"/>
        <v>3.2301279296547016</v>
      </c>
      <c r="AU22" s="5">
        <f t="shared" si="15"/>
        <v>3.0019624188197205</v>
      </c>
      <c r="AV22" s="5">
        <f t="shared" si="15"/>
        <v>2.789566257644043</v>
      </c>
      <c r="AW22" s="5">
        <f t="shared" si="15"/>
        <v>2.592471063644456</v>
      </c>
      <c r="AX22" s="5">
        <f t="shared" si="15"/>
        <v>2.409086359013009</v>
      </c>
      <c r="AY22" s="5">
        <f t="shared" si="15"/>
        <v>2.2388431066992895</v>
      </c>
      <c r="AZ22" s="5">
        <f t="shared" si="15"/>
        <v>2.08049724313753</v>
      </c>
      <c r="BA22" s="5">
        <f t="shared" si="15"/>
        <v>1.933455470599056</v>
      </c>
      <c r="BB22" s="5">
        <f t="shared" si="15"/>
        <v>1.7967235801340409</v>
      </c>
      <c r="BC22" s="5">
        <f t="shared" si="15"/>
        <v>1.669726121758906</v>
      </c>
      <c r="BD22" s="5">
        <f t="shared" si="15"/>
        <v>1.5516541310778438</v>
      </c>
      <c r="BE22" s="5">
        <f t="shared" si="15"/>
        <v>1.4419715942777005</v>
      </c>
      <c r="BF22" s="5">
        <f t="shared" si="15"/>
        <v>1.3400106213286134</v>
      </c>
      <c r="BG22" s="5">
        <f t="shared" si="15"/>
        <v>1.2452841294245505</v>
      </c>
      <c r="BH22" s="5">
        <f t="shared" si="15"/>
        <v>1.1572343565142627</v>
      </c>
      <c r="BI22" s="5">
        <f t="shared" si="15"/>
        <v>1.075425685911342</v>
      </c>
      <c r="BJ22" s="5">
        <f t="shared" si="15"/>
        <v>0.9993882155532251</v>
      </c>
      <c r="BK22" s="5">
        <f t="shared" si="15"/>
        <v>0.9287364768985039</v>
      </c>
      <c r="BL22" s="5">
        <f t="shared" si="15"/>
        <v>0.8630719570165641</v>
      </c>
    </row>
    <row r="23" spans="3:64" ht="12.75">
      <c r="C23" s="4">
        <f t="shared" si="8"/>
        <v>7.625</v>
      </c>
      <c r="D23" s="5">
        <f t="shared" si="5"/>
        <v>55.897905</v>
      </c>
      <c r="E23" s="5">
        <f t="shared" si="9"/>
        <v>55.897905</v>
      </c>
      <c r="F23" s="5">
        <f t="shared" si="9"/>
        <v>55.897905</v>
      </c>
      <c r="G23" s="5">
        <f t="shared" si="9"/>
        <v>50.299713691916416</v>
      </c>
      <c r="H23" s="5">
        <f t="shared" si="9"/>
        <v>49.103647556488724</v>
      </c>
      <c r="I23" s="5">
        <f t="shared" si="9"/>
        <v>44.10407861682174</v>
      </c>
      <c r="J23" s="5">
        <f t="shared" si="9"/>
        <v>42.36423909123947</v>
      </c>
      <c r="K23" s="5">
        <f aca="true" t="shared" si="16" ref="K23:P23">IF(OR($C23=0,$C23&gt;=$B$3),0,IF(K$15=0,$B$7,J23+$B$10*(J22+J24-2*J23)))</f>
        <v>38.34955682909932</v>
      </c>
      <c r="L23" s="5">
        <f t="shared" si="16"/>
        <v>36.47111603213467</v>
      </c>
      <c r="M23" s="5">
        <f t="shared" si="16"/>
        <v>33.24952733657361</v>
      </c>
      <c r="N23" s="5">
        <f t="shared" si="16"/>
        <v>31.410295968434166</v>
      </c>
      <c r="O23" s="5">
        <f t="shared" si="16"/>
        <v>28.78939508658538</v>
      </c>
      <c r="P23" s="5">
        <f t="shared" si="16"/>
        <v>27.06990012817017</v>
      </c>
      <c r="Q23" s="5">
        <f aca="true" t="shared" si="17" ref="Q23:BL23">IF(OR($C23=0,$C23&gt;=$B$3),0,IF(Q$15=0,$B$7,P23+$B$10*(P22+P24-2*P23)))</f>
        <v>24.907920975106855</v>
      </c>
      <c r="R23" s="5">
        <f t="shared" si="17"/>
        <v>23.34238920900737</v>
      </c>
      <c r="S23" s="5">
        <f t="shared" si="17"/>
        <v>21.538385763187588</v>
      </c>
      <c r="T23" s="5">
        <f t="shared" si="17"/>
        <v>20.136618164629805</v>
      </c>
      <c r="U23" s="5">
        <f t="shared" si="17"/>
        <v>18.617788770942774</v>
      </c>
      <c r="V23" s="5">
        <f t="shared" si="17"/>
        <v>17.376425294877457</v>
      </c>
      <c r="W23" s="5">
        <f t="shared" si="17"/>
        <v>16.08898747111415</v>
      </c>
      <c r="X23" s="5">
        <f t="shared" si="17"/>
        <v>14.997881757128027</v>
      </c>
      <c r="Y23" s="5">
        <f t="shared" si="17"/>
        <v>13.901050226402889</v>
      </c>
      <c r="Z23" s="5">
        <f t="shared" si="17"/>
        <v>12.946968381978625</v>
      </c>
      <c r="AA23" s="5">
        <f t="shared" si="17"/>
        <v>12.00903229784547</v>
      </c>
      <c r="AB23" s="5">
        <f t="shared" si="17"/>
        <v>11.177779548127772</v>
      </c>
      <c r="AC23" s="5">
        <f t="shared" si="17"/>
        <v>10.373528591582911</v>
      </c>
      <c r="AD23" s="5">
        <f t="shared" si="17"/>
        <v>9.651134219196468</v>
      </c>
      <c r="AE23" s="5">
        <f t="shared" si="17"/>
        <v>8.960143733738766</v>
      </c>
      <c r="AF23" s="5">
        <f t="shared" si="17"/>
        <v>8.333482648284507</v>
      </c>
      <c r="AG23" s="5">
        <f t="shared" si="17"/>
        <v>7.738947928763299</v>
      </c>
      <c r="AH23" s="5">
        <f t="shared" si="17"/>
        <v>7.1960290250419385</v>
      </c>
      <c r="AI23" s="5">
        <f t="shared" si="17"/>
        <v>6.683953931173954</v>
      </c>
      <c r="AJ23" s="5">
        <f t="shared" si="17"/>
        <v>6.214015355741425</v>
      </c>
      <c r="AK23" s="5">
        <f t="shared" si="17"/>
        <v>5.77263255816654</v>
      </c>
      <c r="AL23" s="5">
        <f t="shared" si="17"/>
        <v>5.366128790523462</v>
      </c>
      <c r="AM23" s="5">
        <f t="shared" si="17"/>
        <v>4.985473992744118</v>
      </c>
      <c r="AN23" s="5">
        <f t="shared" si="17"/>
        <v>4.634005752317962</v>
      </c>
      <c r="AO23" s="5">
        <f t="shared" si="17"/>
        <v>4.305596362935469</v>
      </c>
      <c r="AP23" s="5">
        <f t="shared" si="17"/>
        <v>4.0018135862261675</v>
      </c>
      <c r="AQ23" s="5">
        <f t="shared" si="17"/>
        <v>3.7183999333789846</v>
      </c>
      <c r="AR23" s="5">
        <f t="shared" si="17"/>
        <v>3.4558953917098543</v>
      </c>
      <c r="AS23" s="5">
        <f t="shared" si="17"/>
        <v>3.2112636498423455</v>
      </c>
      <c r="AT23" s="5">
        <f t="shared" si="17"/>
        <v>2.984467088851182</v>
      </c>
      <c r="AU23" s="5">
        <f t="shared" si="17"/>
        <v>2.7732800936650057</v>
      </c>
      <c r="AV23" s="5">
        <f t="shared" si="17"/>
        <v>2.5773581509101127</v>
      </c>
      <c r="AW23" s="5">
        <f t="shared" si="17"/>
        <v>2.3950247424831095</v>
      </c>
      <c r="AX23" s="5">
        <f t="shared" si="17"/>
        <v>2.2257891536138916</v>
      </c>
      <c r="AY23" s="5">
        <f t="shared" si="17"/>
        <v>2.068355560891041</v>
      </c>
      <c r="AZ23" s="5">
        <f t="shared" si="17"/>
        <v>1.922180566165406</v>
      </c>
      <c r="BA23" s="5">
        <f t="shared" si="17"/>
        <v>1.7862392193200278</v>
      </c>
      <c r="BB23" s="5">
        <f t="shared" si="17"/>
        <v>1.6599881800721552</v>
      </c>
      <c r="BC23" s="5">
        <f t="shared" si="17"/>
        <v>1.5426005785516628</v>
      </c>
      <c r="BD23" s="5">
        <f t="shared" si="17"/>
        <v>1.433561330315884</v>
      </c>
      <c r="BE23" s="5">
        <f t="shared" si="17"/>
        <v>1.3321924332986632</v>
      </c>
      <c r="BF23" s="5">
        <f t="shared" si="17"/>
        <v>1.238020668673805</v>
      </c>
      <c r="BG23" s="5">
        <f t="shared" si="17"/>
        <v>1.15048285482988</v>
      </c>
      <c r="BH23" s="5">
        <f t="shared" si="17"/>
        <v>1.0691527409721713</v>
      </c>
      <c r="BI23" s="5">
        <f t="shared" si="17"/>
        <v>0.9935577960957885</v>
      </c>
      <c r="BJ23" s="5">
        <f t="shared" si="17"/>
        <v>0.9233190258731854</v>
      </c>
      <c r="BK23" s="5">
        <f t="shared" si="17"/>
        <v>0.8580369171529316</v>
      </c>
      <c r="BL23" s="5">
        <f t="shared" si="17"/>
        <v>0.7973774314707198</v>
      </c>
    </row>
    <row r="24" spans="3:64" ht="12.75">
      <c r="C24" s="4">
        <f t="shared" si="8"/>
        <v>9.15</v>
      </c>
      <c r="D24" s="5">
        <f t="shared" si="5"/>
        <v>55.897905</v>
      </c>
      <c r="E24" s="5">
        <f t="shared" si="9"/>
        <v>55.897905</v>
      </c>
      <c r="F24" s="5">
        <f t="shared" si="9"/>
        <v>43.843003462164916</v>
      </c>
      <c r="G24" s="5">
        <f t="shared" si="9"/>
        <v>42.1259656188291</v>
      </c>
      <c r="H24" s="5">
        <f t="shared" si="9"/>
        <v>36.7430385284064</v>
      </c>
      <c r="I24" s="5">
        <f t="shared" si="9"/>
        <v>35.2444406407463</v>
      </c>
      <c r="J24" s="5">
        <f t="shared" si="9"/>
        <v>31.615212651775657</v>
      </c>
      <c r="K24" s="5">
        <f aca="true" t="shared" si="18" ref="K24:P24">IF(OR($C24=0,$C24&gt;=$B$3),0,IF(K$15=0,$B$7,J24+$B$10*(J23+J25-2*J24)))</f>
        <v>30.140081574448576</v>
      </c>
      <c r="L24" s="5">
        <f t="shared" si="18"/>
        <v>27.358859804747823</v>
      </c>
      <c r="M24" s="5">
        <f t="shared" si="18"/>
        <v>25.91251803026043</v>
      </c>
      <c r="N24" s="5">
        <f t="shared" si="18"/>
        <v>23.686865916062498</v>
      </c>
      <c r="O24" s="5">
        <f t="shared" si="18"/>
        <v>22.317698007969174</v>
      </c>
      <c r="P24" s="5">
        <f t="shared" si="18"/>
        <v>20.497691509937003</v>
      </c>
      <c r="Q24" s="5">
        <f aca="true" t="shared" si="19" ref="Q24:BL24">IF(OR($C24=0,$C24&gt;=$B$3),0,IF(Q$15=0,$B$7,P24+$B$10*(P23+P25-2*P24)))</f>
        <v>19.23829165601287</v>
      </c>
      <c r="R24" s="5">
        <f t="shared" si="19"/>
        <v>17.728503031270634</v>
      </c>
      <c r="S24" s="5">
        <f t="shared" si="19"/>
        <v>16.5927261346645</v>
      </c>
      <c r="T24" s="5">
        <f t="shared" si="19"/>
        <v>15.327022501082642</v>
      </c>
      <c r="U24" s="5">
        <f t="shared" si="19"/>
        <v>14.316256653200025</v>
      </c>
      <c r="V24" s="5">
        <f t="shared" si="19"/>
        <v>13.24677637487546</v>
      </c>
      <c r="W24" s="5">
        <f t="shared" si="19"/>
        <v>12.355344101344215</v>
      </c>
      <c r="X24" s="5">
        <f t="shared" si="19"/>
        <v>11.44633446247515</v>
      </c>
      <c r="Y24" s="5">
        <f t="shared" si="19"/>
        <v>10.665014580037157</v>
      </c>
      <c r="Z24" s="5">
        <f t="shared" si="19"/>
        <v>9.889028333751767</v>
      </c>
      <c r="AA24" s="5">
        <f t="shared" si="19"/>
        <v>9.207172710614387</v>
      </c>
      <c r="AB24" s="5">
        <f t="shared" si="19"/>
        <v>8.542624589234343</v>
      </c>
      <c r="AC24" s="5">
        <f t="shared" si="19"/>
        <v>7.949373204561414</v>
      </c>
      <c r="AD24" s="5">
        <f t="shared" si="19"/>
        <v>7.37893278606841</v>
      </c>
      <c r="AE24" s="5">
        <f t="shared" si="19"/>
        <v>6.863876096128142</v>
      </c>
      <c r="AF24" s="5">
        <f t="shared" si="19"/>
        <v>6.37338814861581</v>
      </c>
      <c r="AG24" s="5">
        <f t="shared" si="19"/>
        <v>5.92689815891713</v>
      </c>
      <c r="AH24" s="5">
        <f t="shared" si="19"/>
        <v>5.504640531871099</v>
      </c>
      <c r="AI24" s="5">
        <f t="shared" si="19"/>
        <v>5.11800727895796</v>
      </c>
      <c r="AJ24" s="5">
        <f t="shared" si="19"/>
        <v>4.754167726689938</v>
      </c>
      <c r="AK24" s="5">
        <f t="shared" si="19"/>
        <v>4.41962457665508</v>
      </c>
      <c r="AL24" s="5">
        <f t="shared" si="19"/>
        <v>4.105921803914095</v>
      </c>
      <c r="AM24" s="5">
        <f t="shared" si="19"/>
        <v>3.816609978314935</v>
      </c>
      <c r="AN24" s="5">
        <f t="shared" si="19"/>
        <v>3.546011484177377</v>
      </c>
      <c r="AO24" s="5">
        <f t="shared" si="19"/>
        <v>3.2959139318482102</v>
      </c>
      <c r="AP24" s="5">
        <f t="shared" si="19"/>
        <v>3.062420268605593</v>
      </c>
      <c r="AQ24" s="5">
        <f t="shared" si="19"/>
        <v>2.846282581472237</v>
      </c>
      <c r="AR24" s="5">
        <f t="shared" si="19"/>
        <v>2.6447583329028306</v>
      </c>
      <c r="AS24" s="5">
        <f t="shared" si="19"/>
        <v>2.458006842304209</v>
      </c>
      <c r="AT24" s="5">
        <f t="shared" si="19"/>
        <v>2.2840453631589113</v>
      </c>
      <c r="AU24" s="5">
        <f t="shared" si="19"/>
        <v>2.1227079832145987</v>
      </c>
      <c r="AV24" s="5">
        <f t="shared" si="19"/>
        <v>1.9725212173492843</v>
      </c>
      <c r="AW24" s="5">
        <f t="shared" si="19"/>
        <v>1.8331538691328972</v>
      </c>
      <c r="AX24" s="5">
        <f t="shared" si="19"/>
        <v>1.7034813009221086</v>
      </c>
      <c r="AY24" s="5">
        <f t="shared" si="19"/>
        <v>1.583101142759825</v>
      </c>
      <c r="AZ24" s="5">
        <f t="shared" si="19"/>
        <v>1.471133708862465</v>
      </c>
      <c r="BA24" s="5">
        <f t="shared" si="19"/>
        <v>1.3671594743828202</v>
      </c>
      <c r="BB24" s="5">
        <f t="shared" si="19"/>
        <v>1.2704754274305516</v>
      </c>
      <c r="BC24" s="5">
        <f t="shared" si="19"/>
        <v>1.1806746634200374</v>
      </c>
      <c r="BD24" s="5">
        <f t="shared" si="19"/>
        <v>1.0971851581412633</v>
      </c>
      <c r="BE24" s="5">
        <f t="shared" si="19"/>
        <v>1.019627892592139</v>
      </c>
      <c r="BF24" s="5">
        <f t="shared" si="19"/>
        <v>0.9475305972034614</v>
      </c>
      <c r="BG24" s="5">
        <f t="shared" si="19"/>
        <v>0.8805488524200858</v>
      </c>
      <c r="BH24" s="5">
        <f t="shared" si="19"/>
        <v>0.8182882609132858</v>
      </c>
      <c r="BI24" s="5">
        <f t="shared" si="19"/>
        <v>0.7604407951701041</v>
      </c>
      <c r="BJ24" s="5">
        <f t="shared" si="19"/>
        <v>0.7066741842556085</v>
      </c>
      <c r="BK24" s="5">
        <f t="shared" si="19"/>
        <v>0.6567158607502355</v>
      </c>
      <c r="BL24" s="5">
        <f t="shared" si="19"/>
        <v>0.610284033458357</v>
      </c>
    </row>
    <row r="25" spans="3:64" ht="12.75">
      <c r="C25" s="4">
        <f t="shared" si="8"/>
        <v>10.675</v>
      </c>
      <c r="D25" s="5">
        <f t="shared" si="5"/>
        <v>55.897905</v>
      </c>
      <c r="E25" s="5">
        <f t="shared" si="9"/>
        <v>29.939404639881747</v>
      </c>
      <c r="F25" s="5">
        <f t="shared" si="9"/>
        <v>28.090707355433665</v>
      </c>
      <c r="G25" s="5">
        <f t="shared" si="9"/>
        <v>22.36085660623781</v>
      </c>
      <c r="H25" s="5">
        <f t="shared" si="9"/>
        <v>21.15541402579675</v>
      </c>
      <c r="I25" s="5">
        <f t="shared" si="9"/>
        <v>18.569781051846924</v>
      </c>
      <c r="J25" s="5">
        <f t="shared" si="9"/>
        <v>17.68970314591482</v>
      </c>
      <c r="K25" s="5">
        <f aca="true" t="shared" si="20" ref="K25:P25">IF(OR($C25=0,$C25&gt;=$B$3),0,IF(K$15=0,$B$7,J25+$B$10*(J24+J26-2*J25)))</f>
        <v>15.941644395575318</v>
      </c>
      <c r="L25" s="5">
        <f t="shared" si="20"/>
        <v>15.13211414283112</v>
      </c>
      <c r="M25" s="5">
        <f t="shared" si="20"/>
        <v>13.782886318316175</v>
      </c>
      <c r="N25" s="5">
        <f t="shared" si="20"/>
        <v>13.015129274561625</v>
      </c>
      <c r="O25" s="5">
        <f t="shared" si="20"/>
        <v>11.926878140476976</v>
      </c>
      <c r="P25" s="5">
        <f t="shared" si="20"/>
        <v>11.213546053479476</v>
      </c>
      <c r="Q25" s="5">
        <f aca="true" t="shared" si="21" ref="Q25:BL25">IF(OR($C25=0,$C25&gt;=$B$3),0,IF(Q$15=0,$B$7,P25+$B$10*(P24+P26-2*P25)))</f>
        <v>10.317549216163183</v>
      </c>
      <c r="R25" s="5">
        <f t="shared" si="21"/>
        <v>9.668884311710153</v>
      </c>
      <c r="S25" s="5">
        <f t="shared" si="21"/>
        <v>8.921555383133256</v>
      </c>
      <c r="T25" s="5">
        <f t="shared" si="21"/>
        <v>8.34088764773732</v>
      </c>
      <c r="U25" s="5">
        <f t="shared" si="21"/>
        <v>7.711752246310453</v>
      </c>
      <c r="V25" s="5">
        <f t="shared" si="21"/>
        <v>7.197555990863186</v>
      </c>
      <c r="W25" s="5">
        <f t="shared" si="21"/>
        <v>6.664278933986438</v>
      </c>
      <c r="X25" s="5">
        <f t="shared" si="21"/>
        <v>6.2123269348640715</v>
      </c>
      <c r="Y25" s="5">
        <f t="shared" si="21"/>
        <v>5.758003920692297</v>
      </c>
      <c r="Z25" s="5">
        <f t="shared" si="21"/>
        <v>5.362810060007435</v>
      </c>
      <c r="AA25" s="5">
        <f t="shared" si="21"/>
        <v>4.974304118953245</v>
      </c>
      <c r="AB25" s="5">
        <f t="shared" si="21"/>
        <v>4.629987916007598</v>
      </c>
      <c r="AC25" s="5">
        <f t="shared" si="21"/>
        <v>4.296856245079</v>
      </c>
      <c r="AD25" s="5">
        <f t="shared" si="21"/>
        <v>3.9976306913270783</v>
      </c>
      <c r="AE25" s="5">
        <f t="shared" si="21"/>
        <v>3.711413057653289</v>
      </c>
      <c r="AF25" s="5">
        <f t="shared" si="21"/>
        <v>3.45184153571286</v>
      </c>
      <c r="AG25" s="5">
        <f t="shared" si="21"/>
        <v>3.205577191016401</v>
      </c>
      <c r="AH25" s="5">
        <f t="shared" si="21"/>
        <v>2.9806928175834844</v>
      </c>
      <c r="AI25" s="5">
        <f t="shared" si="21"/>
        <v>2.7685843686463003</v>
      </c>
      <c r="AJ25" s="5">
        <f t="shared" si="21"/>
        <v>2.5739294371756585</v>
      </c>
      <c r="AK25" s="5">
        <f t="shared" si="21"/>
        <v>2.3911026962031072</v>
      </c>
      <c r="AL25" s="5">
        <f t="shared" si="21"/>
        <v>2.2227233224815377</v>
      </c>
      <c r="AM25" s="5">
        <f t="shared" si="21"/>
        <v>2.065050942655513</v>
      </c>
      <c r="AN25" s="5">
        <f t="shared" si="21"/>
        <v>1.919468030726127</v>
      </c>
      <c r="AO25" s="5">
        <f t="shared" si="21"/>
        <v>1.783436407632607</v>
      </c>
      <c r="AP25" s="5">
        <f t="shared" si="21"/>
        <v>1.6576054615039904</v>
      </c>
      <c r="AQ25" s="5">
        <f t="shared" si="21"/>
        <v>1.5402116827328733</v>
      </c>
      <c r="AR25" s="5">
        <f t="shared" si="21"/>
        <v>1.4314787413889376</v>
      </c>
      <c r="AS25" s="5">
        <f t="shared" si="21"/>
        <v>1.3301489561204407</v>
      </c>
      <c r="AT25" s="5">
        <f t="shared" si="21"/>
        <v>1.236206744658315</v>
      </c>
      <c r="AU25" s="5">
        <f t="shared" si="21"/>
        <v>1.1487302270553754</v>
      </c>
      <c r="AV25" s="5">
        <f t="shared" si="21"/>
        <v>1.067576701199812</v>
      </c>
      <c r="AW25" s="5">
        <f t="shared" si="21"/>
        <v>0.9920517305556338</v>
      </c>
      <c r="AX25" s="5">
        <f t="shared" si="21"/>
        <v>0.9219520544098063</v>
      </c>
      <c r="AY25" s="5">
        <f t="shared" si="21"/>
        <v>0.8567409251308794</v>
      </c>
      <c r="AZ25" s="5">
        <f t="shared" si="21"/>
        <v>0.7961932598357055</v>
      </c>
      <c r="BA25" s="5">
        <f t="shared" si="21"/>
        <v>0.7398845102850851</v>
      </c>
      <c r="BB25" s="5">
        <f t="shared" si="21"/>
        <v>0.6875896175649182</v>
      </c>
      <c r="BC25" s="5">
        <f t="shared" si="21"/>
        <v>0.6389660809606816</v>
      </c>
      <c r="BD25" s="5">
        <f t="shared" si="21"/>
        <v>0.5938005455104556</v>
      </c>
      <c r="BE25" s="5">
        <f t="shared" si="21"/>
        <v>0.5518121735631211</v>
      </c>
      <c r="BF25" s="5">
        <f t="shared" si="21"/>
        <v>0.512804951462898</v>
      </c>
      <c r="BG25" s="5">
        <f t="shared" si="21"/>
        <v>0.476545601748253</v>
      </c>
      <c r="BH25" s="5">
        <f t="shared" si="21"/>
        <v>0.44285756555904204</v>
      </c>
      <c r="BI25" s="5">
        <f t="shared" si="21"/>
        <v>0.4115451141443977</v>
      </c>
      <c r="BJ25" s="5">
        <f t="shared" si="21"/>
        <v>0.382451262913788</v>
      </c>
      <c r="BK25" s="5">
        <f t="shared" si="21"/>
        <v>0.355410528101544</v>
      </c>
      <c r="BL25" s="5">
        <f t="shared" si="21"/>
        <v>0.33028454644539534</v>
      </c>
    </row>
    <row r="26" spans="3:64" ht="12.75">
      <c r="C26" s="4">
        <f t="shared" si="8"/>
        <v>12.200000000000001</v>
      </c>
      <c r="D26" s="5">
        <f t="shared" si="5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aca="true" t="shared" si="22" ref="K26:P26">IF(OR($C26=0,$C26&gt;=$B$3),0,IF(K$15=0,$B$7,J26+$B$10*(J25+J27-2*J26)))</f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aca="true" t="shared" si="23" ref="Q26:BL26">IF(OR($C26=0,$C26&gt;=$B$3),0,IF(Q$15=0,$B$7,P26+$B$10*(P25+P27-2*P26)))</f>
        <v>0</v>
      </c>
      <c r="R26" s="5">
        <f t="shared" si="23"/>
        <v>0</v>
      </c>
      <c r="S26" s="5">
        <f t="shared" si="23"/>
        <v>0</v>
      </c>
      <c r="T26" s="5">
        <f t="shared" si="23"/>
        <v>0</v>
      </c>
      <c r="U26" s="5">
        <f t="shared" si="23"/>
        <v>0</v>
      </c>
      <c r="V26" s="5">
        <f t="shared" si="23"/>
        <v>0</v>
      </c>
      <c r="W26" s="5">
        <f t="shared" si="23"/>
        <v>0</v>
      </c>
      <c r="X26" s="5">
        <f t="shared" si="23"/>
        <v>0</v>
      </c>
      <c r="Y26" s="5">
        <f t="shared" si="23"/>
        <v>0</v>
      </c>
      <c r="Z26" s="5">
        <f t="shared" si="23"/>
        <v>0</v>
      </c>
      <c r="AA26" s="5">
        <f t="shared" si="23"/>
        <v>0</v>
      </c>
      <c r="AB26" s="5">
        <f t="shared" si="23"/>
        <v>0</v>
      </c>
      <c r="AC26" s="5">
        <f t="shared" si="23"/>
        <v>0</v>
      </c>
      <c r="AD26" s="5">
        <f t="shared" si="23"/>
        <v>0</v>
      </c>
      <c r="AE26" s="5">
        <f t="shared" si="23"/>
        <v>0</v>
      </c>
      <c r="AF26" s="5">
        <f t="shared" si="23"/>
        <v>0</v>
      </c>
      <c r="AG26" s="5">
        <f t="shared" si="23"/>
        <v>0</v>
      </c>
      <c r="AH26" s="5">
        <f t="shared" si="23"/>
        <v>0</v>
      </c>
      <c r="AI26" s="5">
        <f t="shared" si="23"/>
        <v>0</v>
      </c>
      <c r="AJ26" s="5">
        <f t="shared" si="23"/>
        <v>0</v>
      </c>
      <c r="AK26" s="5">
        <f t="shared" si="23"/>
        <v>0</v>
      </c>
      <c r="AL26" s="5">
        <f t="shared" si="23"/>
        <v>0</v>
      </c>
      <c r="AM26" s="5">
        <f t="shared" si="23"/>
        <v>0</v>
      </c>
      <c r="AN26" s="5">
        <f t="shared" si="23"/>
        <v>0</v>
      </c>
      <c r="AO26" s="5">
        <f t="shared" si="23"/>
        <v>0</v>
      </c>
      <c r="AP26" s="5">
        <f t="shared" si="23"/>
        <v>0</v>
      </c>
      <c r="AQ26" s="5">
        <f t="shared" si="23"/>
        <v>0</v>
      </c>
      <c r="AR26" s="5">
        <f t="shared" si="23"/>
        <v>0</v>
      </c>
      <c r="AS26" s="5">
        <f t="shared" si="23"/>
        <v>0</v>
      </c>
      <c r="AT26" s="5">
        <f t="shared" si="23"/>
        <v>0</v>
      </c>
      <c r="AU26" s="5">
        <f t="shared" si="23"/>
        <v>0</v>
      </c>
      <c r="AV26" s="5">
        <f t="shared" si="23"/>
        <v>0</v>
      </c>
      <c r="AW26" s="5">
        <f t="shared" si="23"/>
        <v>0</v>
      </c>
      <c r="AX26" s="5">
        <f t="shared" si="23"/>
        <v>0</v>
      </c>
      <c r="AY26" s="5">
        <f t="shared" si="23"/>
        <v>0</v>
      </c>
      <c r="AZ26" s="5">
        <f t="shared" si="23"/>
        <v>0</v>
      </c>
      <c r="BA26" s="5">
        <f t="shared" si="23"/>
        <v>0</v>
      </c>
      <c r="BB26" s="5">
        <f t="shared" si="23"/>
        <v>0</v>
      </c>
      <c r="BC26" s="5">
        <f t="shared" si="23"/>
        <v>0</v>
      </c>
      <c r="BD26" s="5">
        <f t="shared" si="23"/>
        <v>0</v>
      </c>
      <c r="BE26" s="5">
        <f t="shared" si="23"/>
        <v>0</v>
      </c>
      <c r="BF26" s="5">
        <f t="shared" si="23"/>
        <v>0</v>
      </c>
      <c r="BG26" s="5">
        <f t="shared" si="23"/>
        <v>0</v>
      </c>
      <c r="BH26" s="5">
        <f t="shared" si="23"/>
        <v>0</v>
      </c>
      <c r="BI26" s="5">
        <f t="shared" si="23"/>
        <v>0</v>
      </c>
      <c r="BJ26" s="5">
        <f t="shared" si="23"/>
        <v>0</v>
      </c>
      <c r="BK26" s="5">
        <f t="shared" si="23"/>
        <v>0</v>
      </c>
      <c r="BL26" s="5">
        <f t="shared" si="23"/>
        <v>0</v>
      </c>
    </row>
    <row r="27" spans="4:64" ht="12.75">
      <c r="D27" s="4">
        <f aca="true" t="shared" si="24" ref="D27:J27">1-SUM(D18:D26)/SUM($D$18:$D$26)</f>
        <v>0</v>
      </c>
      <c r="E27" s="4">
        <f t="shared" si="24"/>
        <v>0.1326832264752179</v>
      </c>
      <c r="F27" s="4">
        <f t="shared" si="24"/>
        <v>0.20374951789287687</v>
      </c>
      <c r="G27" s="4">
        <f t="shared" si="24"/>
        <v>0.270427610495633</v>
      </c>
      <c r="H27" s="4">
        <f t="shared" si="24"/>
        <v>0.3235049235231128</v>
      </c>
      <c r="I27" s="4">
        <f t="shared" si="24"/>
        <v>0.373720912661915</v>
      </c>
      <c r="J27" s="4">
        <f t="shared" si="24"/>
        <v>0.4177994602371311</v>
      </c>
      <c r="K27" s="4">
        <f aca="true" t="shared" si="25" ref="K27:P27">1-SUM(K18:K26)/SUM($D$18:$D$26)</f>
        <v>0.45978899256019035</v>
      </c>
      <c r="L27" s="4">
        <f t="shared" si="25"/>
        <v>0.4976292088209877</v>
      </c>
      <c r="M27" s="4">
        <f t="shared" si="25"/>
        <v>0.5335478667360225</v>
      </c>
      <c r="N27" s="4">
        <f t="shared" si="25"/>
        <v>0.5662639019229463</v>
      </c>
      <c r="O27" s="4">
        <f t="shared" si="25"/>
        <v>0.5971575346117008</v>
      </c>
      <c r="P27" s="4">
        <f t="shared" si="25"/>
        <v>0.625468017329349</v>
      </c>
      <c r="Q27" s="4">
        <f aca="true" t="shared" si="26" ref="Q27:BL27">1-SUM(Q18:Q26)/SUM($D$18:$D$26)</f>
        <v>0.6520852844810267</v>
      </c>
      <c r="R27" s="4">
        <f t="shared" si="26"/>
        <v>0.6765757500774991</v>
      </c>
      <c r="S27" s="4">
        <f t="shared" si="26"/>
        <v>0.6995264987127712</v>
      </c>
      <c r="T27" s="4">
        <f t="shared" si="26"/>
        <v>0.7207033344709535</v>
      </c>
      <c r="U27" s="4">
        <f t="shared" si="26"/>
        <v>0.7405018561645496</v>
      </c>
      <c r="V27" s="4">
        <f t="shared" si="26"/>
        <v>0.7588070175085746</v>
      </c>
      <c r="W27" s="4">
        <f t="shared" si="26"/>
        <v>0.7758916462008978</v>
      </c>
      <c r="X27" s="4">
        <f t="shared" si="26"/>
        <v>0.7917104506997811</v>
      </c>
      <c r="Y27" s="4">
        <f t="shared" si="26"/>
        <v>0.8064564699224455</v>
      </c>
      <c r="Z27" s="4">
        <f t="shared" si="26"/>
        <v>0.8201240758596341</v>
      </c>
      <c r="AA27" s="4">
        <f t="shared" si="26"/>
        <v>0.8328536216580955</v>
      </c>
      <c r="AB27" s="4">
        <f t="shared" si="26"/>
        <v>0.8446609822375606</v>
      </c>
      <c r="AC27" s="4">
        <f t="shared" si="26"/>
        <v>0.8556510494902985</v>
      </c>
      <c r="AD27" s="4">
        <f t="shared" si="26"/>
        <v>0.8658503718136892</v>
      </c>
      <c r="AE27" s="4">
        <f t="shared" si="26"/>
        <v>0.875339431168984</v>
      </c>
      <c r="AF27" s="4">
        <f t="shared" si="26"/>
        <v>0.8841491040766125</v>
      </c>
      <c r="AG27" s="4">
        <f t="shared" si="26"/>
        <v>0.8923426396346903</v>
      </c>
      <c r="AH27" s="4">
        <f t="shared" si="26"/>
        <v>0.8999516247016517</v>
      </c>
      <c r="AI27" s="4">
        <f t="shared" si="26"/>
        <v>0.9070268082915999</v>
      </c>
      <c r="AJ27" s="4">
        <f t="shared" si="26"/>
        <v>0.9135985162438182</v>
      </c>
      <c r="AK27" s="4">
        <f t="shared" si="26"/>
        <v>0.9197081774635725</v>
      </c>
      <c r="AL27" s="4">
        <f t="shared" si="26"/>
        <v>0.9253838681816025</v>
      </c>
      <c r="AM27" s="4">
        <f t="shared" si="26"/>
        <v>0.930659881692101</v>
      </c>
      <c r="AN27" s="4">
        <f t="shared" si="26"/>
        <v>0.9355616328741395</v>
      </c>
      <c r="AO27" s="4">
        <f t="shared" si="26"/>
        <v>0.9401178181449967</v>
      </c>
      <c r="AP27" s="4">
        <f t="shared" si="26"/>
        <v>0.9443511091203574</v>
      </c>
      <c r="AQ27" s="4">
        <f t="shared" si="26"/>
        <v>0.9482857188495644</v>
      </c>
      <c r="AR27" s="4">
        <f t="shared" si="26"/>
        <v>0.9519416743906499</v>
      </c>
      <c r="AS27" s="4">
        <f t="shared" si="26"/>
        <v>0.9553395337207656</v>
      </c>
      <c r="AT27" s="4">
        <f t="shared" si="26"/>
        <v>0.9584968694955268</v>
      </c>
      <c r="AU27" s="4">
        <f t="shared" si="26"/>
        <v>0.9614312173833715</v>
      </c>
      <c r="AV27" s="4">
        <f t="shared" si="26"/>
        <v>0.9641579248131994</v>
      </c>
      <c r="AW27" s="4">
        <f t="shared" si="26"/>
        <v>0.9666920004860705</v>
      </c>
      <c r="AX27" s="4">
        <f t="shared" si="26"/>
        <v>0.9690468047392969</v>
      </c>
      <c r="AY27" s="4">
        <f t="shared" si="26"/>
        <v>0.9712352154361655</v>
      </c>
      <c r="AZ27" s="4">
        <f t="shared" si="26"/>
        <v>0.9732688363777684</v>
      </c>
      <c r="BA27" s="4">
        <f t="shared" si="26"/>
        <v>0.9751587370925238</v>
      </c>
      <c r="BB27" s="4">
        <f t="shared" si="26"/>
        <v>0.976914979371079</v>
      </c>
      <c r="BC27" s="4">
        <f t="shared" si="26"/>
        <v>0.9785470907883024</v>
      </c>
      <c r="BD27" s="4">
        <f t="shared" si="26"/>
        <v>0.9800637859351078</v>
      </c>
      <c r="BE27" s="4">
        <f t="shared" si="26"/>
        <v>0.9814732729679594</v>
      </c>
      <c r="BF27" s="4">
        <f t="shared" si="26"/>
        <v>0.9827830934271816</v>
      </c>
      <c r="BG27" s="4">
        <f t="shared" si="26"/>
        <v>0.9840003235812019</v>
      </c>
      <c r="BH27" s="4">
        <f t="shared" si="26"/>
        <v>0.9851314859745427</v>
      </c>
      <c r="BI27" s="4">
        <f t="shared" si="26"/>
        <v>0.9861826840591101</v>
      </c>
      <c r="BJ27" s="4">
        <f t="shared" si="26"/>
        <v>0.9871595566911845</v>
      </c>
      <c r="BK27" s="4">
        <f t="shared" si="26"/>
        <v>0.9880673700973027</v>
      </c>
      <c r="BL27" s="4">
        <f t="shared" si="26"/>
        <v>0.9889109977000147</v>
      </c>
    </row>
    <row r="35" ht="12.75">
      <c r="C35" s="6"/>
    </row>
    <row r="36" spans="4:5" ht="12.75">
      <c r="D36" s="8" t="s">
        <v>17</v>
      </c>
      <c r="E36" s="7">
        <f>$BL$15</f>
        <v>300</v>
      </c>
    </row>
    <row r="37" spans="4:5" ht="12.75">
      <c r="D37" s="9" t="s">
        <v>18</v>
      </c>
      <c r="E37" s="10">
        <f>$BL$27</f>
        <v>0.9889109977000147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Oronzo Pallara</dc:creator>
  <cp:keywords/>
  <dc:description/>
  <cp:lastModifiedBy>Oronzo Pallara</cp:lastModifiedBy>
  <dcterms:created xsi:type="dcterms:W3CDTF">2003-04-29T15:27:23Z</dcterms:created>
  <dcterms:modified xsi:type="dcterms:W3CDTF">2005-03-21T09:08:50Z</dcterms:modified>
  <cp:category/>
  <cp:version/>
  <cp:contentType/>
  <cp:contentStatus/>
</cp:coreProperties>
</file>